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180" windowHeight="11205" activeTab="0"/>
  </bookViews>
  <sheets>
    <sheet name="Foglio1" sheetId="1" r:id="rId1"/>
    <sheet name="Foglio2" sheetId="2" r:id="rId2"/>
    <sheet name="Foglio3" sheetId="3" r:id="rId3"/>
  </sheets>
  <definedNames>
    <definedName name="_xlnm.Print_Area" localSheetId="0">'Foglio1'!$B$1:$I$154</definedName>
  </definedNames>
  <calcPr fullCalcOnLoad="1" fullPrecision="0"/>
</workbook>
</file>

<file path=xl/sharedStrings.xml><?xml version="1.0" encoding="utf-8"?>
<sst xmlns="http://schemas.openxmlformats.org/spreadsheetml/2006/main" count="418" uniqueCount="261">
  <si>
    <t>PREZZI AGGIUNTI NON PRESENTI NEL LISTINO ANAS
Fornitura e posa in opera di cestello di fondazione , comprensivo di tirafondi costituito da barre filettate del diametro del 20 lunghe 1.60, dadi, rondelle, angolare, anello e quamt'altro necessario a redere l'opera finita e a regola d'arte.</t>
  </si>
  <si>
    <t>PREZZI AGGIUNTI NON PRESENTI NEL LISTINO ANAS
Fornitura e posa in opera di Tubo corrugato isolante, in polietilene alta densità ( PEHD ) flessibile, (diam. esterno mm 125)  ad elevata resistenza meccanica e chimica. Doppia parete: superfice esterna corrugata e interna liscia. Per cavidotti (clori - ROSSO: per condutture elettriche VERDE: per condutture telefoniche BLU: per condutture di fibre ottiche GIALLO per condutture elettriche in luoghi con pericolo di urti accidentali GRIGIO: autoestinguente per tutti gli usi di cui sopra.Resistenza allo schiacciamento superiore a 750  Newton. In Rotoli da 25/50 m. o barre da 6 m. con tirafilo zincato preinserito compresa l'incidenza dei manicotti e delle guarnizioni di giunzione a tenuta stagna poste in opera  compreso scavo con trasporto a discarica autorizzata, rinfianco in c.a. C 16/20 (ex Rck200) per profondità inferiori a cm. 50, allettamento in su letto di sabbia o sciabbione dello spessore non inferiore a 10 cm per profondità superiori a cm. 50, e rinfianco ai lati e sopra l'estradosso con sabbione o sciabbione; il tutto conforme a quanto previsto nel Capitolato Speciale di Appalto per dare il titolo compiuto e finito a regola d'arte  .</t>
  </si>
  <si>
    <t>Cadauno</t>
  </si>
  <si>
    <t>Regimazione idraulica</t>
  </si>
  <si>
    <t>E.001.001.b</t>
  </si>
  <si>
    <t>E.001.014</t>
  </si>
  <si>
    <t>E.001.030.a</t>
  </si>
  <si>
    <t>I.001.010.f</t>
  </si>
  <si>
    <t>I.001.010.g</t>
  </si>
  <si>
    <t>I.002.080.b</t>
  </si>
  <si>
    <t>I.002.085.a</t>
  </si>
  <si>
    <t>P.001.015.1.c</t>
  </si>
  <si>
    <t>PA.006</t>
  </si>
  <si>
    <t>PA.011</t>
  </si>
  <si>
    <t>PA.012</t>
  </si>
  <si>
    <t>DRENAGGI A TERGO DELLE MURATURE con l'onere di porre in opera materiale di dimensioni decrescenti dal basso all'alto, compresi l'onere per la formazione del cunicolo di fondo per lo smaltimento delle acque con misto di fiume o di cava lavato ed esente da materiali eterogenei e terrosi. Esclusi eventuali ponteggi ed impalcature, da computarsi a parte - CON PIETRAME PROVENIENTE DA CAVE</t>
  </si>
  <si>
    <t>STRATO DI SABBIA STESO E COMPATTATO AL DI SOPRA DEI DRENI misurato in opera dopo il compattamento</t>
  </si>
  <si>
    <t>FORNITURA E STESA DI TELI DI GEOTESSILE CON FUNZIONE DI SEPARAZIONE E FILTRAZIONE fornitura e stesa (compresi ogni onere e spese) di geotessile a marchiatura CE costituito al 100% di fibre di prima scelta resistenti all'invecchiamento da UV e immarcescibili, a struttura isotropa (non tessuti) con funzione di separazione, filtrazione dei piani di posa dei rilevati o in opere in terra, (escluso l'utilizzo nella realizzazione di manufatti in terra rinforzara e muri verdi), mediante l'inserimento alla base o in strati intermedi di geotessili, nella direzione di sforzo prevalenteRESISTENZA A TRAZIONE(*) UNI EN ISO 10319 (kN/m)&gt;12 (kN/m) (*) valore minimo tra le due direzioni ortogonali e Jsec al 5% di deformazione</t>
  </si>
  <si>
    <t>TUBAZIONI IN PVC SERIE PESANTE forniti e posti in opera, sia all'esterno che in galleria, entro scavi o getti di calcestruzzo, di tubazioni in PVC serie pesante, compresa la sigillatura dei giunti, le curve, i pezzi speciali, gli sfridi e quant'altro occorra per dare il lavoro compiuto a perfetta regola d'arte - DIAMETRO ESTERNO MM 300</t>
  </si>
  <si>
    <t>TUBAZIONI IN PVC SERIE PESANTE forniti e posti in opera, sia all'esterno che in galleria, entro scavi o getti di calcestruzzo, di tubazioni in PVC serie pesante, compresa la sigillatura dei giunti, le curve, i pezzi speciali, gli sfridi e quant'altro occorra per dare il lavoro compiuto a perfetta regola d'arte - DIAMETRO ESTERNO MM 400</t>
  </si>
  <si>
    <t>FORNITURA E POSA IN OPERA DI POZZETTI PREFABBRICATI VIBROCOMPRESSI IN CLS DI CLASSE C25/30 completo di fondo, atti a sopportare sovraccarico stradale di 1^ categoria per lo smaltimento delle acque meteoriche, realizzati in conglomerato cementizio vibrato e posati su massetto di sottofondo e rinfianchi di cls di spessore medio cm 15, con predisposizioni atte all’innesto delle tubazioni di collegamento e scarico. Sono compresi nel prezzo: - lo scavo per il posizionamento del pozzetto; - l'onere degli innesti delle tubazioni in entrata ed in uscita; - tutti gli oneri necessari per dare il lavoro finito a perfetta regola d'arte - DIMENSIONI INTERNE 60X60 cm - h=60 cm</t>
  </si>
  <si>
    <t>FORNITURA E POSA IN OPERA DI ELEMENTI DI PROLUNGA PER POZZETTI PREFABBRICATI IN CLS DI CLASSE C25/30 atti a sopportare sovraccarico stradale di 1^ categoria per lo smaltimento delle acque meteoriche, realizzati in conglomerato cementizio vibrato e posati su pozzetti prefabbricati, con incastro a bicchiere, sigillati con malta cementizia e avendo predisposizioni atte all’innesto delle tubazioni di collegamento e scarico. Sono compresi nel prezzo: - lo scavo pari all'altezza della prolunga, per il suo posizionamento; - l'onere degli innesti delle tubazioni in entrata ed in uscita; - tutti gli oneri necessari per dare il lavoro finito a perfetta regola d'arte - DIMENSIONI INTERNE 50X50 cm - h=50 cm</t>
  </si>
  <si>
    <t>CHIUSINO PER POZZETTI - CLASSE D400 fornitura e posa in opera di chiusino, posato su pozzetti o prolunghe, costruito secondo le norme UNI EN 124. Marchiato a rilievo con: norme di riferimento (UNI EN 124), classe di resistenza, marchio fabbricante e sigla dell’ente di certificazione. Sono compresi nel prezzo il telaio, la sigillatura e tutti gli oneri necessari per dare il lavoro finito a perfetta regola d'arte IN GHISA SFEROIDALE conforme alla norma UNI EN 1563 - PER POZZETTO 50x50 CM</t>
  </si>
  <si>
    <t>PREZZI AGGIUNTI NON PRESENTI NEL LISTINO ANAS
Fornitura e posa in opera di tubazione in polietilene del tipo PE80 PN 16/20 classe S3.2, diametro nominale 32mm, diametro interno
23.2 mm.spessore 4.4 mm per predisposizione impianto di irrigazione posato all'internodi tubo corrugato isolante alta densità (PEHD)flessibile ad
elevata resistenza meccanica e chimica, doppia parete: superfice esterna corrugatae interna lisciadi colore grizio, del diametro esterno 125 mm, 
posato a cm60 di profondità, compreso lo scavo a sezione obbligata, l'allettamento su letto di sabbia, il rinfianco ai lati in cls C16/20 (Rck/200)
il rinfianco sopra l'estradosso con sabbione, il tutto per dare il lavoro a regola d'arte.</t>
  </si>
  <si>
    <t>PREZZI AGGIUNTI NON PRESENTI NEL LISTINO ANAS
Fornitura e posa in opera di Tubo corrugato  microfessurato Drenante  in polietilene alta densità ( PEHD ) flessibile (diam. esterno mm 125)  ad elevata resistenza meccanica e chimica. Doppia parete: superfice esterna corrugata e interna liscia. Per il deflusso delle acque di drenaggio colore VERDE autoestinguente.  In Rotoli da 25/50 m. o barre da 6 m. fessurato sull'intera circonferenza 360°, Completo di manicotto di giunzione e rinfianco con ghiaietto  10/15 15/25. Escluso scavo e riempimento il tutto conforme a quanto previsto nel Capitolato Speciale di Appalto per dare il titolo compiuto e finito a regola d'arte  .</t>
  </si>
  <si>
    <t>PREZZI AGGIUNTI NON PRESENTI NEL LISTINO ANAS
Fornitura e posa in opera di zanella stradale prefabbricata in c.a.v., compreso il massetto di posa in calcestruzzo C12/15, esclusa armatura se necessaria, e ogni onere per la stuccatura dei giunti;
a due petti 30x7-9x100 cm vibrata</t>
  </si>
  <si>
    <t>Impianto di illuminazione</t>
  </si>
  <si>
    <t>IE.01.01.01</t>
  </si>
  <si>
    <t>IE.02.01.01</t>
  </si>
  <si>
    <t>IE.02.01.02</t>
  </si>
  <si>
    <t>IE.02.02.01</t>
  </si>
  <si>
    <t>P.001.002.b</t>
  </si>
  <si>
    <t>P.001.002.d</t>
  </si>
  <si>
    <t>P.001.006.c</t>
  </si>
  <si>
    <t>P.001.006.g</t>
  </si>
  <si>
    <t>P.001.015.1.b</t>
  </si>
  <si>
    <t>P.003.005.15</t>
  </si>
  <si>
    <t>P.003.005.26</t>
  </si>
  <si>
    <t>P.003.040.3.C</t>
  </si>
  <si>
    <t>P.003.040.3.d</t>
  </si>
  <si>
    <t>P.003.060.1.b</t>
  </si>
  <si>
    <t>P.003.095</t>
  </si>
  <si>
    <t>P.006.001.1.a</t>
  </si>
  <si>
    <t>P.006.001.2.a</t>
  </si>
  <si>
    <t>P.006.005.3.b</t>
  </si>
  <si>
    <t>P.006.010.1.g</t>
  </si>
  <si>
    <t>P.007.010.E</t>
  </si>
  <si>
    <t>P.007.010.g</t>
  </si>
  <si>
    <t>P.020.007.a</t>
  </si>
  <si>
    <t>PA.013</t>
  </si>
  <si>
    <t>F.p.o. di quadro tipo DKC serie GPM/G7-8/317 o simili realizzato in armadio in vetroresina (serie Graif G7-8/44/T) a 2 vani sovrapposti di cui il superiore predisposto per l'alloggiamento del gruppo di misura. Completo di tubo corrugato di protezione cavi in ingresso al contatore ENEL e di tasca porta documenti per i relativi schemi elettrici. Vano superiore completo di piastra di fondo in PVC (tipo G7/4/PP - 095777223). Per posa a pavimento mediante telaio di ancoraggio. Grado di protezione IP 21 secondo CEI EN 60529/A1 in esecuzione con armadio (porta aperta); IP 55 secondo CEI EN 60529/A1 - IK 10 secondo CEI EN 62262 in esecuzione con armadio (porta chiusa). Realizzazione conforme a norme CEI EN 61439. Comprensivo nel suo insieme di:
- n.4 intereruttori magnetotermici 4x6A montati sulle 2 file di 8
moduli disponibili sul quadro stesso;
- numerazione alfanumerica di tutti i conduttori secondo la logica di
progetto;
- connessioni interne con cavo;
- cartellini pantografati;
- accessori vari di montaggio, cablaggio, collegamento, ecc.
- esecuzione di basamento per alloggiamento quadro elettrico</t>
  </si>
  <si>
    <t>F.p.o. di apparecchio di illuminazione a tecnologia LED tipo Schreder “AMPERA Midi” 32 LED o simili compreso:
- tratto di linea derivata dalla dorsale (considerata a parte) realizzata in conduttori -TIPO FG16R16 0.6/1 KV - FG16OR16 -
e conduttore di terra, di opportuna
sezione e adeguata colorazione come databelle cavi allegate;
- tratto di tubazione derivata dal pozzetto alla base del palo, fino alla morsettiera del palo stesso;
- contrassegnazione alfanumerica da eseguire secondo la logica di progetto;
- morsetti di derivazione e connessioni;
- accessori di montaggio meccanico e collegamento elettrico e fissaggio sul braccio del palo;
- prove di funzionamento;
- assistenza alle opere murarie necessarie.</t>
  </si>
  <si>
    <t>LISTA delle categorie di lavoro e forniture previste per l'esecuzione dell'appalto comprensiva del costo della manodopera</t>
  </si>
  <si>
    <t>colonna 8</t>
  </si>
  <si>
    <t>colonna 9</t>
  </si>
  <si>
    <t>colonna 10</t>
  </si>
  <si>
    <t xml:space="preserve">costo unitario RU in Euro  </t>
  </si>
  <si>
    <t>Incidenza Unitaria RU%</t>
  </si>
  <si>
    <t>in %</t>
  </si>
  <si>
    <t xml:space="preserve">Costo totale manodopera in Euro      </t>
  </si>
  <si>
    <t>F.p.o. di apparecchio di illuminazione a tecnologia LED tipo Schreder
“AMPERA Midi” 64 LED o simili
F.p.o. di apparecchio di illuminazione a tecnologia LED tipo
Schreder “AMPERA Midi” 64 LED o simili compreso:
- tratto di linea derivata dalla dorsale (considerata a parte) realizzata
in conduttori TIPO FG16R16 0.6/1 KV - FG16OR16 marcato CE e conduttore di terra, di opportuna sezione e
adeguata colorazione come databelle cavi allegate;
- tratto di tubazione derivata dal pozzetto alla base del palo, fino alla
morsettiera del palo stesso;
- contrassegnazione alfanumerica da eseguire secondo la logica di
progetto;
- morsetti di derivazione e connessioni;
- accessori di montaggio meccanico e collegamento elettrico e
fissaggio sul braccio del palo;
- prove di funzionamento;
- assistenza alle opere murarie necessarie.</t>
  </si>
  <si>
    <t>F.p.o. di apparecchio di illuminazione a tecnologia LED tipo Schreder
 “OMNIstar” 96 LED 700mA o simili
F.p.o. di apparecchio di illuminazione a tecnologia LED tipo
Schreder “OMNIstar” 96 LED 700mA o simili compreso:
- tratto di linea derivata dalla dorsale (considerata a parte) realizzata
in conduttori TIPO FG16R16 0.6/1 KV - FG16OR16 e conduttore di terra, di opportuna sezione e
adeguata colorazione come databelle cavi allegate;
- tratto di tubazione derivata dal pozzetto fino alla morsettiera della
torre;
- contrassegnazione alfanumerica da eseguire secondo la logica di
progetto;
- morsetti di derivazione e connessioni;
- accessori di montaggio meccanico e collegamento elettrico e
fissaggio sulla testa della torre;
- prove di funzionamento;
- assistenza alle opere murarie necessarie.</t>
  </si>
  <si>
    <t>POZZETTO REALIZZATO IN CEMENTO conforme alle norma UNI EN 1917. Fornitura e posa in opera di pozzetto completo degli oneri necessari all'alloggiamento, lo scavo, il rinfianco delle tubazioni con materiale arido, il carico, il trasporto e lo scarico a rifiuto dei materiali di risulta fino a qualsiasi distanza. È compreso quanto altro occorre per dare l'opera finita ad eccezione del chiusino/coperchio da pagarsi con le relative voci di elenco - DIM. INT. 40X40 CM ED ALTEZZA COMPRESA 35 ÷ 45 CM - CARRABILE</t>
  </si>
  <si>
    <t>POZZETTO REALIZZATO IN CEMENTO conforme alle norma UNI EN 1917. Fornitura e posa in opera di pozzetto completo degli oneri necessari all'alloggiamento, lo scavo, il rinfianco delle tubazioni con materiale arido, il carico, il trasporto e lo scarico a rifiuto dei materiali di risulta fino a qualsiasi distanza. È compreso quanto altro occorre per dare l'opera finita ad eccezione del chiusino/coperchio da pagarsi con le relative voci di elenco - DIM. INT. 60X60 CM ED ALTEZZA COMPRESA 55 ÷ 70 CM - CARRABILE</t>
  </si>
  <si>
    <t>PROLUNGA PER POZZETTO IN CEMENTO conforme alla norma UNI EN 1917. Fornitura e posa in opera di prolunga posata su pozzetto prefabbricato, con incastro a bicchiere, sigillato con malta cementizia. Sono compresi nel prezzo: - lo scavo pari all'altezza della prolunga, per il suo posizionamento; - tutti gli oneri necessari per dare il lavoro finito a perfetta regola d'arte - PER POZZETTI DIM. INT. 40X40 CM ED ALTEZZA COMPRESA 10 ÷ 20 CM - CARRABILE</t>
  </si>
  <si>
    <t>PROLUNGA PER POZZETTO IN CEMENTO conforme alla norma UNI EN 1917. Fornitura e posa in opera di prolunga posata su pozzetto prefabbricato, con incastro a bicchiere, sigillato con malta cementizia. Sono compresi nel prezzo: - lo scavo pari all'altezza della prolunga, per il suo posizionamento; - tutti gli oneri necessari per dare il lavoro finito a perfetta regola d'arte - PER POZZETTI DIM. INT. 60X60 CM ED ALTEZZA COMPRESA 20 ÷ 30 CM - CARRABILE</t>
  </si>
  <si>
    <t>CHIUSINO PER POZZETTI - CLASSE D400 fornitura e posa in opera di chiusino, posato su pozzetti o prolunghe, costruito secondo le norme UNI EN 124. Marchiato a rilievo con: norme di riferimento (UNI EN 124), classe di resistenza, marchio fabbricante e sigla dell’ente di certificazione. Sono compresi nel prezzo il telaio, la sigillatura e tutti gli oneri necessari per dare il lavoro finito a perfetta regola d'arte IN GHISA SFEROIDALE conforme alla norma UNI EN 1563 - PER POZZETTO 40x40 CM</t>
  </si>
  <si>
    <t>CAVO ELETTRICO IN RAME A DOPPIO ISOLAMENTO - DI
P.003.005.15 TIPO FG16R16 0.6/1 KV - FG16OR16 - FORM X SEZ. 4 X 2,5
MMQ
CAVO ELETTRICO IN RAME A DOPPIO ISOLAMENTO - DI
TIPO FG16R16 0.6/1 KV - FG16OR16 marcato CE ai sensi della
EN 50575 con classe di prestazione ai sensi della CEI UNEL 35016
Cca - s3, d1, a3. Fornitura e posa in opera di cavo, isolamento in
HEPR di qualità G16 e conduttore a corda flessibile di rame ricotto:
- tensione Nominale Uo/U: 0,6/1KV; - tensione massima Um:
1200V; - temperatura massima di esercizio:+90°C; - temperatura
massima di corto circuito:+250°C per sino a 240°C; - temperatura
massima di corto circuito 220°C per sezioni oltre 240°C; - guaina di
qualità R16. Posto in opera entro tubazioni e/o canalizzazioni
predisposte, completo di capicorda, terminazioni, siglature,
morsettiere di collegamento nelle varie scatole di derivazione e
quant'altro necessario per l'installazione ed il collegamento a regola
d'arte - FORM X SEZ. 4 X 2,5 MMQ</t>
  </si>
  <si>
    <t>CAVO ELETTRICO IN RAME A DOPPIO ISOLAMENTO - DI
 TIPO FG16R16 0.6/1 KV - FG16OR16 - FORM X SEZ. 4 X 4
MMQ
CAVO ELETTRICO IN RAME A DOPPIO ISOLAMENTO - DI
TIPO FG16R16 0.6/1 KV - FG16OR16 marcato CE ai sensi della
EN 50575 con classe di prestazione ai sensi della CEI UNEL 35016
Cca - s3, d1, a3. Fornitura e posa in opera di cavo, isolamento in
HEPR di qualità G16 e conduttore a corda flessibile di rame ricotto:
- tensione Nominale Uo/U: 0,6/1KV; - tensione massima Um:
1200V; - temperatura massima di esercizio:+90°C; - temperatura
massima di corto circuito:+250°C per sino a 240°C; - temperatura
massima di corto circuito 220°C per sezioni oltre 240°C; - guaina di
qualità R16. Posto in opera entro tubazioni e/o canalizzazioni
predisposte, completo di capicorda, terminazioni, siglature,
morsettiere di collegamento nelle varie scatole di derivazione e
quant'altro necessario per l'installazioneed il collegamento a regola
d'arte - FORM X SEZ. 4 X 4 MMQ</t>
  </si>
  <si>
    <t>CORDA IN RAME NUDO, IN OPERA COMPLETA DI MORSETTI E CAPICORDA compresa fornitura e posa in opera POSATA INTERRATA ENTRO SCAVO PREDISPOSTO POSATA INTERRATA ENTRO SCAVO PREDISPOSTO - SEZIONE NOMINALE 16 MM²- TIPO FG16R16 0.6/1 KV - FG16OR16</t>
  </si>
  <si>
    <t>CORDA IN RAME NUDO, IN OPERA COMPLETA DI MORSETTI E CAPICORDA compresa fornitura e posa in opera POSATA INTERRATA ENTRO SCAVO PREDISPOSTO POSATA INTERRATA ENTRO SCAVO PREDISPOSTO - SEZIONE NOMINALE 35 MM² - TIPO FG16R16 0.6/1 KV - FG16OR16</t>
  </si>
  <si>
    <t>DISPERSORE compreso di fornitura e posa in opera A CROCE IN PROFILATO DI ACCIAIO ZINCATO A CALDO in accordo alle norme CEI 7-6. Munito di bandierina con 2 fori diametro 13 mm per allacciamento conduttori tondi e bandelle alloggiato in pozzetto di materiale plastico - LUNGHEZZA 2,00 M</t>
  </si>
  <si>
    <t>CARTELLO INDICATORE DISPERSORE DI TERRA in alluminio completo di accessori per la perfetta posa in opera. Fornito e posta in opera</t>
  </si>
  <si>
    <t xml:space="preserve">Importo a base di gara: </t>
  </si>
  <si>
    <t xml:space="preserve">Autentica preventiva  del committente: </t>
  </si>
  <si>
    <t xml:space="preserve">Lavori di : </t>
  </si>
  <si>
    <t xml:space="preserve">(RUP) </t>
  </si>
  <si>
    <t xml:space="preserve">Offerente: </t>
  </si>
  <si>
    <t>a cura dell'ente appaltante</t>
  </si>
  <si>
    <t>da compilare a cura dell'impresa offerente</t>
  </si>
  <si>
    <t>Voce</t>
  </si>
  <si>
    <t>Descrizione sintetica delle lavorazioni e forniture previste</t>
  </si>
  <si>
    <t xml:space="preserve">Unità </t>
  </si>
  <si>
    <t>quantità</t>
  </si>
  <si>
    <t xml:space="preserve">prezzo unitario offerto in euro  </t>
  </si>
  <si>
    <t>di</t>
  </si>
  <si>
    <t>in cifre</t>
  </si>
  <si>
    <t>in lettere</t>
  </si>
  <si>
    <t xml:space="preserve">importo </t>
  </si>
  <si>
    <t>misura</t>
  </si>
  <si>
    <t>(in caso di discordanza prevale il prezzo in lettere)</t>
  </si>
  <si>
    <t>(in lettere)</t>
  </si>
  <si>
    <t>(in cifre)</t>
  </si>
  <si>
    <t>RIBASSO PERCENTUALE DI</t>
  </si>
  <si>
    <t>L'offerente dichiara che secondo la sua analisi dei prezzi l'importo  per sola la manodopera necessaria all'esecuzione dei lavori a  corpo e a misura soggetti a ribasso sopra riportati ammonta complessivamente ad €</t>
  </si>
  <si>
    <t xml:space="preserve">   €</t>
  </si>
  <si>
    <t>e che pertanto l'incidenza percentuale media della manodopera per i lavori soggetti a ribasso  ammonta a :</t>
  </si>
  <si>
    <t xml:space="preserve">                                                                          %</t>
  </si>
  <si>
    <t>Pertanto  dichiara che l'importo complessivo di offerta per l'esecuzione dei lavori ammonta a:</t>
  </si>
  <si>
    <t>Per oneri della sicurezza non soggetti a ribasso</t>
  </si>
  <si>
    <t>Importo complessivo offerto:</t>
  </si>
  <si>
    <t>Ing. Carlo Ferrante</t>
  </si>
  <si>
    <t xml:space="preserve"> A - TOTALE OFFERTO PER LAVORI A MISURA</t>
  </si>
  <si>
    <t>A - LAVORI A MISURA</t>
  </si>
  <si>
    <t>colonna 1</t>
  </si>
  <si>
    <t>colonna 2</t>
  </si>
  <si>
    <t>colonna 3</t>
  </si>
  <si>
    <t>colonna 4</t>
  </si>
  <si>
    <t>colonna 5</t>
  </si>
  <si>
    <t>colonna 6</t>
  </si>
  <si>
    <t>colonna 7</t>
  </si>
  <si>
    <t>Opere a verde</t>
  </si>
  <si>
    <t>Oneri  della sicurezza non soggetti a ribasso</t>
  </si>
  <si>
    <t>n. prog. e codice art.</t>
  </si>
  <si>
    <t>quantità per prezzo unitario</t>
  </si>
  <si>
    <t xml:space="preserve">                                                                   e centesimi                                       ogni cento</t>
  </si>
  <si>
    <t>ml</t>
  </si>
  <si>
    <t>QUADRO RIEPILOGATIVO</t>
  </si>
  <si>
    <t xml:space="preserve">AVVERTENZA : E' a cura dell'impresa l'inserimento delle formule per i prodotti e la verifica dei totali </t>
  </si>
  <si>
    <t>Scavi e demolizioni</t>
  </si>
  <si>
    <t>SR  69 "del Valdarno"</t>
  </si>
  <si>
    <t xml:space="preserve"> Rotatoria casello A1 Figline -Incisa Reggello</t>
  </si>
  <si>
    <t>2.5.43.41</t>
  </si>
  <si>
    <t>A.001.001</t>
  </si>
  <si>
    <t>A.001.010</t>
  </si>
  <si>
    <t>A.002.001.a</t>
  </si>
  <si>
    <t>A.002.001.b</t>
  </si>
  <si>
    <t>A.002.007.b</t>
  </si>
  <si>
    <t>A.003.004.a</t>
  </si>
  <si>
    <t>A.003.007.a</t>
  </si>
  <si>
    <t>D.001.052</t>
  </si>
  <si>
    <t>PA.008</t>
  </si>
  <si>
    <t>Taglio preventivo di pavimentazione stradale " CON SEGA" da effettuarsi o con l'uso  di sega diamantata fino alla profondità massima di cm 20</t>
  </si>
  <si>
    <t>SCAVO DI SBANCAMENTO IN MATERIA DI QUALSIASI NATURA anche a campioni di qualsiasi lunghezza, a mano o con mezzi meccanici, in materie di qualunque natura e consistenza salvo quelle definite dai prezzi particolari dell'Elenco, asciutte o bagnate, compresi i muri a secco od in malta di scarsa consistenza, compreso le rocce tenere da piccone, ed i trovanti anche di roccia dura inferiori a mc 1,00 ed anche in presenza d'acqua eseguito: - per apertura della sede stradale e relativo cassonetto; - la bonifica del piano di posa dei rilevati oltre la profondità di 20 cm; - l'apertura di gallerie in artificiale; la formazione o l'approfondimento di cunette, fossi e canali; - l'impianto di opere d'arte; la regolarizzazione o l'approfondimento di alvei in magra; escluso l'onere di sistemazione a gradoni delle scarpate per ammorsamento di nuovi rilevati; compreso l'onere della riduzione del materiale dei trovanti di dimensione inferiore ad 1 mc alla pezzatura di cm 30 per consentirne il reimpiego a rilevato; compresi il carico, l'allontanamento del materiale di risulta, fino a 5 km dal perimetro del lotto, e l'eventuale scarico su aree indicate dall'amministrazione compresi pure la regolarizzazione delle scarpate stradali in trincea, il taglio di alberi e cespugli e l'estirpazione di ceppaie nonchè il preventivo accatastamento dell'humus in luoghi di deposito per il successivo riutilizzo a ricoprimento di superfici a verde; compreso l'esaurimento di acqua a mezzo di canali fugatori o cunette od opere simili entro la fascia di 100 m dal luogo di scavo ed ogni altro onere o magistero</t>
  </si>
  <si>
    <t>SCAVO A SEZIONE RISTRETTA PER TRINCEE, BONIFICHE, DRENAGGI E SONDAGGI eseguito anche a campioni di qualsiasi lunghezza ed in presenza di traffico a mano o con mezzi meccanici, in materia di qualsiasi natura e consistenza, asciutte e bagnate, anche in presenza di acque, esclusa la rimozione delle pavimentazioni in conglomerato bituminoso, compresa la demolizione di massicciate stradali esistenti, compresi il carico, il trasporto a qualsiasi distanza e con qualsiasi mezzo a discarica autorizzata o a rifiuto su aree da procurarsi a cura e spese dell'Impresa e preventivamente accettate dalla D.L. a suo insindacabile giudizio, compreso l'esaurimento di acqua con canali fugatori o cunette od opere simili, di qualsiasi lunghezza ed importanza ed ogni altro onere e magistero</t>
  </si>
  <si>
    <t>SOVRAPREZZO PER TRASPORTO A DISCARICA E/O DA CAVA DI PRESTITO OLTRE 5 KM dal perimetro del lotto con autocarro, per ogni mc e km. Misurato per il solo viaggio di andata</t>
  </si>
  <si>
    <t>PREPARAZIONE DEL PIANO DI POSA - DEI RILEVATI CON MATERIALI DA CAVA A1/A3 Appartenenti ai gruppi A1, A2-4, A2-5, A3</t>
  </si>
  <si>
    <t>PREPARAZIONE DEL PIANO DI POSA - DEI RILEVATI CON MATERIALI DA SCAVI A1/A3 piano di posa dei rilevati con materiali idonei provenienti dagli scavi: A1, A2, A2-5, A3</t>
  </si>
  <si>
    <t>SISTEMAZIONE IN RILEVATO O IN RIEMPIMENTO - APPARTENENTI AI GRUPPI A2-6, A2-7 comprese la agomatura e profilatura dei cigli, delle banchine e delle scarpate, rivestita con terra vegetale, compresa ogni lavorazione compresi anche gli oneri conseguenti alla presenza di eventuali gradonature del piano di posa ed altri oneri onere per dare il rilevato a perfetta regola d'arte</t>
  </si>
  <si>
    <t>DEMOLIZIONE DI SOVRASTRUTTURA STRADALE comprese le pavimentazioni, con gli oneri e le prescrizioni indicate nelle Norme Tecniche, compreso l'onere del lavoro in presenza di traffico, la frantumazione del materiale demolito per poterlo adoperare per altri usi stradali, quali le fondazioni e sottofondazioni, l'accatastamento del materiale in luoghi di deposito fissati dall'Amm.ne, la frantumazione del materiale e la sua miscelazione con altro materiale - SENZA REIMPIEGO DI MATERIALI</t>
  </si>
  <si>
    <t>DEMOLIZIONE A SEZIONE OBBLIGATA DI PORZIONI DI STRUTTURE IN C.A. E C.A.P. demolizione a sezione obbligata eseguita in qualsiasi dimensione, anche in breccia, a qualsiasi altezza, di porzioni di strutture in conglomerato cementizio armato e/o precompresso, di impalcati di opere d'arte e di pile esistenti, per modifiche od allargamenti della sede stradale, per rifacimento di parti di strutture per creare ammorsamenti, per formazione di incavi per l'incastro di travi, per l'alloggiamento di particolari attrezzature, per variazioni della sezione dei cordoli di coronamento ecc. compresi e compensati nel prezzo i seguenti oneri: - taglio del c.a. secondo sezioni ordinate dalla D.L. mediante scalpellatura a mano o meccanica, impiegando qualsiasi mezzo ritenuto ammissibile dalla D.L. ed idoneo a non danneggiare le strutture superstiti; - la pulizia, sistemazione, risagomatura ed eventuale taglio dei ferri esistenti dell'armatura metallica scoperta per dare le superfici di attacco pronte a ricevere i nuovi getti, il trasporto a rifiuto dei materiali di risulta; - ogni altra prestazione, fornitura ed onere. Solo esclusa l'esecuzione delle armature di sostegno, qualora la demolizione vada ad interessare i vincoli delle strutture - PER PORZIONI DI CUBATURA MAGGIORE DI 0,5 MC</t>
  </si>
  <si>
    <t>FRESATURA DI STRATI DI PAVIMENTAZIONE IN CONGLOMERATO BITUMINOSO mediante scarifica con idonea macchina fresatrice e pulizia del cavo fresato con idonee spazzolatrici- aspiratrici. Il cavo dovrà risultare regolare e privo di "residui" mobili con particolare attenzione alle pareti laterali. Compreso ogni onere per: - carico su qualsiasi mezzo del materiale fresato che resta di proprietà dell'Impresa; - trasporto e scarico del materiale riutilizzabile a deposito autorizzato allo stoccaggio o ad impianto; - trasporto e conferimento a discarica del materiale non utilizzabile. Sono compresi e compensati gli oneri per la gestione del materiale fresato e l'onere della scarifica manuale per la presenza di eventuali chiusini. Per ogni metro quadrato e per centimetro di spessore</t>
  </si>
  <si>
    <t>PREZZI AGGIUNTI NON PRESENTI NEL LISTINO ANAS
Trasporto, scarico ( fino a 20 km dal cantiere) ed Accantonamento in luogo idoneo preventivamente autorizzato dall'autorità amministrativa competente, o su indicazione della DL sistemazione a rifiuto in Discariche Autorizzate di materiali terrosi sciolti o simili di qualsiasi natura e consistenza proveniente da scavi scotici, risanamenti, il tutto per dare il titolo compiuto e finito a regola d'arte, calcolato in base a metodi geometrici.</t>
  </si>
  <si>
    <t>m</t>
  </si>
  <si>
    <t>m³</t>
  </si>
  <si>
    <t>mc x km</t>
  </si>
  <si>
    <t>m²</t>
  </si>
  <si>
    <t>mq x cm</t>
  </si>
  <si>
    <t>1.10.10.11</t>
  </si>
  <si>
    <t>A.002.003.b</t>
  </si>
  <si>
    <t>B.003.025.a</t>
  </si>
  <si>
    <t>CE.001.012</t>
  </si>
  <si>
    <t>D.001.001.b</t>
  </si>
  <si>
    <t>D.001.003</t>
  </si>
  <si>
    <t>D.001.017.b</t>
  </si>
  <si>
    <t>D.001.017.d</t>
  </si>
  <si>
    <t>D.001.024.a</t>
  </si>
  <si>
    <t>D.001.047</t>
  </si>
  <si>
    <t>MATERIALI A PIE' D'OPERA
Nelle tariffe sottoindicate, ove non indicato diversamente, si intendono compensati tutti gli oneri necessari per dare i materiali a pie' d'opera pronti all'impiego, in sacchi, strati, fusti, ecc. facili a misurarsi, nel luogo stabilito dalla D.L., compreso l'approntamento l'impiego ed il consumo dei mezzi di opera ed ogni spesa per forniture, trasporti, cali, perdite, sprechi.
Tutti i materiali e le atrezzature dovranno avere certificazione CE in applicazione della direttiva 89/106/CE, recepita con D.P.R. 21 aprile 1993, n.246.
INERTI, PIETRAME E TERRE
Graniglia 2/3; 3/5; 5/10; per murature e calcestruzzi semplici od armati, ben lavata e scevra di sostanze argillose ottenuta per frantumazione di ciottoli o di ghiaia, il tutto rispondente alle norme indicate nel Capitolato speciale di appalto. Pesato sui mezzi di trasporto all'atto della consegna. Fornito nell'ambito del cantiere compresi trasporto, scarico e accantonamento.</t>
  </si>
  <si>
    <t>FORNITURA MATERIALI PER RILEVATI DA CAVE CON DISTANZA &lt; 5 KM - AREA CENTRO. AN, FI, PG, RM, AQ. compresa la cavatura, il carico, il trasporto e lo scarico del materiale e tutti gli altri oneri indicati nelle norme tecniche</t>
  </si>
  <si>
    <t>CONGLOMERATO CEMENTIZIO PER MAGRONE E/O OPERE DI SOTTOFONDAZIONE confezionato a prestazione garantita fornito a piè d'opera, con classi di esposizione indicati negli elaborati progettuali secondo norma UNI EN 206/1:2006 e UNI 11104 in conformità al D.M. 14/01/2008 per qualsiasi classe di resistenza e secondo le prescrizioni del Capitolato Speciale d'Appalto, confezionato a norma di legge secondo le indicazioni e prescrizioni del capitolato Speciale d'Appalto, anche se debolmente armato (fino ad un massimo di 30 Kg per mc) confezionato con cemento, inerti ed acqua. Compresa la fornitura del materiale in cantiere, lo spargimento, la vibrazione e quant'altro necessario per dare l'opera eseguita a regola d'arte, esclusi i ponteggi le cassaforme e il ferro d'armatura - CON CEMENTO: 150 Kg/mc</t>
  </si>
  <si>
    <t>OPERAIO SPECIALIZZATO (OPERE MURARIE)</t>
  </si>
  <si>
    <t>FONDAZIONE STRADALE IN MISTO GRANULARE STABILIZZATO FONDAZIONE STRADALE IN MISTO GRANULARE STABILIZZATO PER AREA CENTRO. AN, FI, PG, RM, AQ È compresa la fornitura, la posa in opera, ogni fornitura, lavorazione ed onere per otteneere una lavoro a perfetta regola d'arte misurato in opera dopo il costipamento.</t>
  </si>
  <si>
    <t>FONDAZIONE STRADALE IN MISTO CEMENTATO da stendere con vibrofinitrice, con spessori compresi tra 20 e 30 cm, costituito da una miscela (inerti, acqua e cemento) realizzata secondo il CSA, compreso l'onere del successivo spandimento sulla superficie dello strato di una mano di emulsione bituminosa in ragione di 1-2 kg/mq, compresa la fornitura dei materiali, lavorazione e costipamento dello strato con idonee attrezzature ed ogni altro onere per dare il lavoro compiuto secondo le modalità prescritte, misurato in opera dopo il costipamento</t>
  </si>
  <si>
    <t>CONGLOMERATO BITUMINOSO PER STRATO DI COLLEGAMENTO (BINDER) fornitura e posa in opera di conglomerato bituminoso per strato di binder, provvisto di marchiatura CE, secondo le prescrizioni del CSA. Miscela costituita da inerti (pietrischi) provenienti dalla frantumazione di rocce naturali; nel caso di impiego di inerti provenienti da depositi alluvionali, questi non potranno superare la quantità del 50 %, gli inerti provenienti dalla frantumazione di rocce alluvionali dovranno essere per almeno il 70% in peso inerti privi di facce tonde. Gli aggregati dovranno risultare puliti ed avere valore Los Angeles &lt; 25 (LA25). Potrà essere previsto impiego di fresato idoneo nella percentuale massima del 25% unito all'impiego di additivi rigeneranti nelle quantità descritte nel CSA.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È esclusa la mano d'attacco da pagarsi con le relative voci di elenco- CON BITUME TAL QUALE COMPATTATO PER OGNI MQ E PER SPESSORE DI CM 4 PER OGNI MQ E PER SPESSORE DI CM 4</t>
  </si>
  <si>
    <t>CONGLOMERATO BITUMINOSO PER STRATO DI COLLEGAMENTO (BINDER) fornitura e posa in opera di conglomerato bituminoso per strato di binder, provvisto di marchiatura CE, secondo le prescrizioni del CSA. Miscela costituita da inerti (pietrischi) provenienti dalla frantumazione di rocce naturali; nel caso di impiego di inerti provenienti da depositi alluvionali, questi non potranno superare la quantità del 50 %, gli inerti provenienti dalla frantumazione di rocce alluvionali dovranno essere per almeno il 70% in peso inerti privi di facce tonde. Gli aggregati dovranno risultare puliti ed avere valore Los Angeles &lt; 25 (LA25). Potrà essere previsto impiego di fresato idoneo nella percentuale massima del 25% unito all'impiego di additivi rigeneranti nelle quantità descritte nel CSA.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È esclusa la mano d'attacco da pagarsi con le relative voci di elenco- CON BITUME TAL QUALE COMPATTATO PER OGNI MQ E PER SPESSORE DI CM 6 PER OGNI MQ E PER SPESSORE DI CM 6</t>
  </si>
  <si>
    <t>kg</t>
  </si>
  <si>
    <t>Committente: Città Metropolitana di Firenze</t>
  </si>
  <si>
    <t xml:space="preserve">gara del: </t>
  </si>
  <si>
    <t>A.001.004</t>
  </si>
  <si>
    <t>Opere  in muratura</t>
  </si>
  <si>
    <t>PREZZI AGGIUNTI NON PRESENTI NEL LISTINO ANAS
Fornitura e posa in opera di pensilina di autobus comprensiva di fondazione</t>
  </si>
  <si>
    <t>STRATO DI USURA TIPO A (4-6cm) fornitura e posa in opera di conglomerato bituminoso per strato di usura tipo A (4-6 cm), provvisto di marchiatura CE, secondo le prescrizioni del CSA. Miscela costituita da inerti (pietrischi) provenienti dalla frantumazione di rocce naturali; nel caso di impiego di inerti provenienti da depositi alluvionali, questi non potranno superare la quantità del 50 %, gli inerti provenienti dalla frantumazione di rocce alluvionali dovranno essere per almeno il 70% in peso inerti privi di facce tonde. Gli aggregati dovranno risultare puliti ed avere valore Los Angeles &lt;20 (LA20) e LV &gt;44 (PSV44). Potrà essere previsto impiego di fresato idoneo nella percentuale massima del 15% unito all'impiego di additivi rigeneranti nelle quantità descritte nel CSA.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È esclusa la mano d'attacco da pagarsi con le relative voci di elenco- CON BITUME TAL QUALE PER METRO CUBO RESO E PER SPESSORE SUPERIORE A 5 CM</t>
  </si>
  <si>
    <t>PAVIMENTAZIONE DEI MARCIAPIEDI CON ASFALTO COLATO spessore reso di cm 2, costituito per ogni kg dalla seguente miscela in peso: 45% di aggregato fine calcareo, 46% di graniglia dura della pezzatura 3 - 5 e 5 - 10 e 9% di bitume puro</t>
  </si>
  <si>
    <t>t</t>
  </si>
  <si>
    <t>h</t>
  </si>
  <si>
    <t>Sovrastruttura Stradale</t>
  </si>
  <si>
    <t>A.002.007.a</t>
  </si>
  <si>
    <t>B.003.031.a</t>
  </si>
  <si>
    <t>B.005.030</t>
  </si>
  <si>
    <t>B.005.050.a</t>
  </si>
  <si>
    <t>E.002.010.a</t>
  </si>
  <si>
    <t>I.002.080.a</t>
  </si>
  <si>
    <t>I.002.085.b</t>
  </si>
  <si>
    <t>P.001.015.1.d</t>
  </si>
  <si>
    <t>PA.004</t>
  </si>
  <si>
    <t>PA.005</t>
  </si>
  <si>
    <t>PA.007</t>
  </si>
  <si>
    <t>SISTEMAZIONE IN RILEVATO O IN RIEMPIMENTO - APPARTENENTI AI GRUPPI A1, A2-4, A2-5, A3 comprese la agomatura e profilatura dei cigli, delle banchine e delle scarpate, rivestita con terra vegetale, compresa ogni lavorazione ed onere per dare il rilevato a perfetta regola d'arte</t>
  </si>
  <si>
    <t>CALCESTRUZZI STRUTTURALI PER OPERE DI FONDAZIONE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C25/30 (RCK&gt;=30 N/mmq)</t>
  </si>
  <si>
    <t>ACCIAIO IN BARRE TONDE B450C BARRE AD ADERENZA MIGLIORATA acciaio classe B450C controllato in stabilimento, di qualsiasi diametro per lavori in cemento armato, dato in opera compreso l'onere delle piegature, il filo per le legature, le eventuali saldature per giunzioni, distanziatori, lo sfrido, ecc. Compresa la fornitura e la posa in opera</t>
  </si>
  <si>
    <t>RETE ELETTROSALDATA in fili d'acciaio, rispondente alle caratteristiche di cui alle normativa vigente, per lavori in cemento armato, per armature di intonaco, gunite e recupero di strutture portanti esistenti, per qualsiasi dimensione e maglia e spessori di filo, compreso il taglio, lo sfrido per sovrapposizioni, il materiale e l'attrezzatura per il fissaggio alle strutture rivestite. Compresa la fornitura e la posa in opera - RETE ACCIAIO B450C</t>
  </si>
  <si>
    <t>COSTRUZIONE DI CORDONATA STRADALE costituita da elementi prefabbricati in conglomerato cementizio vibrato, retti o curvi, della lunghezza di cm 50 o 100, allettati su massello di calcestruzzo, compreso lo scavo, la fornitura ed il getto di calcestruzzo e quant'altro occorra per dare il lavoro finito a perfetta regola d'arte - SEZIONE DI CM 15 X 25</t>
  </si>
  <si>
    <t>FORNITURA E POSA IN OPERA DI POZZETTI PREFABBRICATI VIBROCOMPRESSI IN CLS DI CLASSE C25/30 completo di fondo, atti a sopportare sovraccarico stradale di 1^ categoria per lo smaltimento delle acque meteoriche, realizzati in conglomerato cementizio vibrato e posati su massetto di sottofondo e rinfianchi di cls di spessore medio cm 15, con predisposizioni atte all’innesto delle tubazioni di collegamento e scarico. Sono compresi nel prezzo: - lo scavo per il posizionamento del pozzetto; - l'onere degli innesti delle tubazioni in entrata ed in uscita; - tutti gli oneri necessari per dare il lavoro finito a perfetta regola d'arte - DIMENSIONI INTERNE 50X50 cm - h=50 cm</t>
  </si>
  <si>
    <t>FORNITURA E POSA IN OPERA DI ELEMENTI DI PROLUNGA PER POZZETTI PREFABBRICATI IN CLS DI CLASSE C25/30 atti a sopportare sovraccarico stradale di 1^ categoria per lo smaltimento delle acque meteoriche, realizzati in conglomerato cementizio vibrato e posati su pozzetti prefabbricati, con incastro a bicchiere, sigillati con malta cementizia e avendo predisposizioni atte all’innesto delle tubazioni di collegamento e scarico. Sono compresi nel prezzo: - lo scavo pari all'altezza della prolunga, per il suo posizionamento; - l'onere degli innesti delle tubazioni in entrata ed in uscita; - tutti gli oneri necessari per dare il lavoro finito a perfetta regola d'arte - DIMENSIONI INTERNE 60X60 cm - h=50 cm</t>
  </si>
  <si>
    <t>CHIUSINO PER POZZETTI - CLASSE D400 fornitura e posa in opera di chiusino, posato su pozzetti o prolunghe, costruito secondo le norme UNI EN 124. Marchiato a rilievo con: norme di riferimento (UNI EN 124), classe di resistenza, marchio fabbricante e sigla dell’ente di certificazione. Sono compresi nel prezzo il telaio, la sigillatura e tutti gli oneri necessari per dare il lavoro finito a perfetta regola d'arte IN GHISA SFEROIDALE conforme alla norma UNI EN 1563 - PER POZZETTO 60X60 CM</t>
  </si>
  <si>
    <t>TORRE FARO TORRE MONOTUBOLARE A CORONA CON CAPACITÀ FINO A 12 PROIETTORI fornitura e posa in opera di torre faro per altezza fuori terra mt. 20-25-30-35-40, per portata fino a 12 proiettori montati a 360°, composta da: - Fusto: di forma tronco conica, a sezione poligonale, realizzata in lamiera in acciaio presso piegata S355JR (Norma UNI EN 10025) saldata longitudinalmente con procedimento di saldatura secondo UNI EN ISO 15613. I diversi tronchi devono essere montate in opera mediante giunti a sovrapposizione ad innesto forzato (Slip on Joint). Nel tronco di base della torre è prevista una asolatura del vano porta, rinforzata da piatto sagomato in acciaio S355JR, e relativa portella con chiusura anti vandalo e griglia di aereazione, per l’alloggiamento dell’argano. L’ancoraggio alla fondazione è previsto su tirafondi compreso la dima di montaggio. - Testa di trascinamento per corona mobile porta-fari: realizzata a tre bracci (minimo) in lamiera di acciaio presso-piegato saldati tra loro e collegata al fusto mediante flangia, in qualità S235JR UNI EN 10025. Ogni braccio è dotato di pulegge, montati su alberini di acciaio, per il rinvio delle funi. Uno dei tre bracci dovrà essere dotato di doppia puleggia per lo scorrimento del cavo elettrico. Ogni braccio, sulla parte superiore, è dotato di piastre saldate per il montaggio delle contro piastre della cupola in VTR. La testa inoltre è munita del dispositivo per l’aggancio e lo sgancio della corona mobile. - Corona mobile porta-fari: di forma circolare, composta da due anelli concentrici in profilati di acciaio S235JR UNI EN 10025, collegati radialmente da rinforzi radiali. Sulle nervature vengono montati gli elementi, in acciaio, per l’aggancio/sgancio della corona mobile alla testa di trascinamento. - Funi di sospensione della corona mobile: tre funi in acciaio inox AISI 316, secondo EN 12385-4:2002, disposte a 120° in corrispondenza dei bracci di trascinamento. Tutti i componenti d’acciaio devono essere zincati a caldo in un bagno di zinco fuso in conformità alla norma UNI ISO 1461 o se richiesto alle norma CEI 7.6 fascicolo n.239. Inoltre nella fornitura è compresa: - cavo elettrico di alimentazione: del tipo auto-portante ed inestensibile ed antitorsionale di sezione adeguata alla potenza da installare - spina mobile pentapolare di adeguato amperaggio; - cassetta di derivazione e distribuzione: grado di protezione IP65, da montarsi sulla corona porta-fari, già cablata e completa di cavo e spina pentapolare per la prova di accensione a terra dei proiettori; - la progettazione strutturale della torre, secondo DM 14/01/2008; - bulloneria di montaggio zincata a caldo, staffe per proiettori, piastre per il montaggio della cassetta di derivazione e piastra e presa con interruttore di blocco di adeguato amperaggio; - corda di rame e dispersori a croce per la messa a terra della Torre Faro. Infine è compreso ogni altro onere e magistero per dare l’opera finita e funzionante a perfetta regola d’arte con esclusione del plinto di fondazione, l’unità di sollevamento carrellata e la cupola per la protezione dei proiettori e degli organi di movimentazione da computarsi con le relative voci di elenco - ALTEZZA FINO A 20 M</t>
  </si>
  <si>
    <t>TORRE FARO CUPOLA IN VETRORESINA PER TORRE FARO fino a 12 proiettori, da installare sopra le torri faro realizzata in Resina Poliestere con Fibre di Vetro per la protezione dei proiettori ed organi di movimentazione, avente forma ellittica, da vincolare alla testa di trascinamento a mezzo di robuste piastre bullonate, zincate a calco. La cupola dovrà essere fornita nel colore stabilita dalla D.L. e protetta con gelcoat per una maggiore durata nel tempo. Compreso ogni altro onere e magistero per dare l’opera finita e funzionante a perfetta regola d’arte - FORNITURA E POSA IN OPERA DELLA CUPOLA</t>
  </si>
  <si>
    <t>SBRACCIO IN ACCIAIO LAMINATO E ZINCATO SU PALO PER ILLUMINAZIONE PUBBLICA messo in opera comprensivo dei materiali idonei per il fissaggio dello stesso alla testa del palo con anello di collegamento: sbraccio singolo, diametro 60,3 mm, raggio 500 mm. Compresa la fornitura e la posa in opera ALTEZZA M 2,00 ALTEZZA M 2,00 - LUNGHEZZA M 1,50</t>
  </si>
  <si>
    <t>PALO DA LAMIERA IN ACCIAIO S235 stampato e saldato in longitudinale, zincato a caldo in accordo alla norma UNI EN 40, completo di: - asole per morsettiera ed ingresso cavi; - piastrina di messa a terra e attacco per armatura; - in opera comprensivo di trasporto, d'installazione e di blocco del palo nel basamento con sabbia e cemento, di tutti i mezzi d'opera necessari per l'innalzamento del palo e collegamento alla cassetta di derivazione. Compresa la fornitura e la posa in opera TRONCOCONICO CURVATO A SEZIONE CIRCOLARE con diametro in sommità 60 mm - LUNGHEZZA 10,80 M, ALTEZZA FUORI TERRA 10,00 M, SPESSORE 4 MM, SBRACCIO 2,50 M</t>
  </si>
  <si>
    <t>TUBO IN POLIETILENE A DOPPIA PARETE conforme CEI EN 61386 Per cavidotto e per la protezione dei cavi elettrici interrati. Con marchio IMQ. Compresa fornitura e posa in opera - DIAMETRO 90 MM</t>
  </si>
  <si>
    <t>TUBO IN POLIETILENE A DOPPIA PARETE conforme CEI EN 61386 Per cavidotto e per la protezione dei cavi elettrici interrati. Con marchio IMQ. Compresa fornitura e posa in opera - DIAMETRO 125 MM</t>
  </si>
  <si>
    <t>PRESE STAGNE COMPLETE DI SPINA blocco meccanico a tenuta stagna dalle due parti e rispondenti alle norme vigenti, compresa fornitura e posa in opera - A 2/3 POLI PIÙ TERRA DA 16/32 A</t>
  </si>
  <si>
    <t>PREZZI AGGIUNTI NON PRESENTI NEL LISTINO ANAS
Rimozione di palo di illuminazione pubblica sotto i circuiti di proprietà autostrade senza rimozione del plinto comprensivo nel suo insieme di:
- interfacciamento con i tecnici autostrade per concordare l’intervento ed avere la loro assistenza sui quadri di loro competenza;
- messa in sicurezza dei circuiti di alimentazione dei pali;
- scollegamento della linea d'alimentazione e collegamenti vari;
- taglio alla base del plinto dell’attuale palo previo imbracamento del palo stesso alla sommità con oppurtuno mezzo (cestello mobile) e di autogru;
- sigillatura dell’incavo generato dal taglio di cui sopra per il ripristino della superficie calpestabile;
- distacco delle tubazioni corrugate o collegamenti vari;
- pulizia, accatastamento degli elementi, il carico, il trasporto a discarica e gli oneri di conferimento;
- quanto altro occorre per dare il lavoro finito a regola d'arte.
Rimozione di palo di illuminazione pubblica sotto i circuiti di proprietà autostrade con rimozione del plinto comprensivo nel suo insieme di:
- interfacciamento con i tecnici autostrade per concordare l’intervento ed avere la loro assistenza sui quadri di loro competenza;
- messa in sicurezza dei circuiti di alimentazione dei pali;
- scollegamento della linea d'alimentazione e collegamenti vari;
- taglio alla base del plinto dell’attuale palo previo imbracamento del palo stesso alla sommità con oppurtuno mezzo (cestello mobile) e di autogru;
- rimozione del plinto di fondazione previo distacco delle tubazioni corrugate o collegamenti vari;
- pulizia, accatastamento degli elementi, il carico, il trasporto a discarica e gli oneri di conferimento;
- quanto altro occorre per dare il lavoro finito a regola d'arte.
Per un totale di n.7 pali di cui n.2 con rimozione di plinto e n.5 senza la rimozione del plinto</t>
  </si>
  <si>
    <t>Barriere di Protezione</t>
  </si>
  <si>
    <t>G.002.002.a</t>
  </si>
  <si>
    <t>G.02.030</t>
  </si>
  <si>
    <t>CLASSE H1 - BORDO LATERALE Compreso: ogni accessorio, pezzo speciale, i dispositivi rifrangenti e compresa l'incidenza per l’appalto degli elementi terminali semplici indicati nei rapporti di prova e dei collegamenti con barriere di classe o tipologia diverse, la posa in opera, il caricamento nel database del Ministero, delle barriere marcate CE previsto nel DM233/2011 nonché qualsiasi altro onere e magistero per dare il lavoro finito a perfetta regola d'arte</t>
  </si>
  <si>
    <t>Smontaggio o demolizione di barriere metalliche di sicurezza di  tipo singola a doppia onda posizionate in banchina, compreso il recupero del materiale di risulta che resta di proprietà dell'impresa, nonchè ogni altro onere per dare il lavoro finito a regola d'arte</t>
  </si>
  <si>
    <t>Segnaletica verticale</t>
  </si>
  <si>
    <t>H.002.002.c</t>
  </si>
  <si>
    <t>H.002.005.b</t>
  </si>
  <si>
    <t>H.002.009.b</t>
  </si>
  <si>
    <t>H.002.014.a</t>
  </si>
  <si>
    <t>H.002.017.a</t>
  </si>
  <si>
    <t>H.002.017.b</t>
  </si>
  <si>
    <t>H.002.017.c</t>
  </si>
  <si>
    <t>H.002.017.d</t>
  </si>
  <si>
    <t>H.002.028.b</t>
  </si>
  <si>
    <t>H.002.028.c</t>
  </si>
  <si>
    <t>H.002.034.a</t>
  </si>
  <si>
    <t>H.002.035.a</t>
  </si>
  <si>
    <t>H.002.045.a</t>
  </si>
  <si>
    <t>H.002.047.a</t>
  </si>
  <si>
    <t>H.003.005</t>
  </si>
  <si>
    <t>Segnaletica Orizzontale</t>
  </si>
  <si>
    <t>H.001.001.b</t>
  </si>
  <si>
    <t>H.001.002.e</t>
  </si>
  <si>
    <t>SEGNALETICA ORIZZONTALE DI NUOVO IMPIANTO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1436/08 e a quanto riportato nelle norme tecniche del capitolato speciale d'appalto. Per ogni metro lineare effettivamente ricoperto - PER STRISCE CONTINUE E DISCONTINUE DA CENTIMETRI 15</t>
  </si>
  <si>
    <t>SEGNALETICA ORIZZONTALE DI RIPASSO CON VERNICE RIFRANGENTE A BASE SOLVENTE esecuzione di segnaletica orizzontale di ripasso costituita da strisce rifrangenti longitudinali o trasversali rette o curve, semplici o affiancate, continue o discontinue, eseguita con vernice a solvente, di qualsiasi colore, premiscelata con perline di vetro; compreso ogni onere per nolo di attrezzature, forniture di materiale,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 PER STRISCE DI ARRESTO ZEBRATURE FRECCE E ISCRIZIONI</t>
  </si>
  <si>
    <t>F.001.001.a</t>
  </si>
  <si>
    <t>F.001.003</t>
  </si>
  <si>
    <t>F.001.005</t>
  </si>
  <si>
    <t>F.001.013</t>
  </si>
  <si>
    <t>F.002.006.b</t>
  </si>
  <si>
    <t>F.002.034</t>
  </si>
  <si>
    <t>PA.009</t>
  </si>
  <si>
    <t>cad</t>
  </si>
  <si>
    <t>PANNELLI AGGIUNTIVI, INTEGRATIVI E DI INDICAZIONE PELL.CL.RA1 fornitura di pannelli aggiuntivi, esplicativi e segnalatori in lamiera di alluminio marcato CE e conforme alla UNI 11480 e alla Direttiva Ministeriale 4867/RU del 05/08/2013. Il pannello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OLTRE 3,01 MQ DI SUPERFICIE</t>
  </si>
  <si>
    <t>FORNITURA DI SOSTEGNI TUBOLARI IN METALLO ZINCATO A CALDO completo di tappo di chiusura superiore in materiale plastico. Il prezzo è comprensivo di materiali, attrezzatura, manodopera e trasporti a piè d'opera o nei magazzini ANAS- DEL DIAMETRO DI 60 MM del peso non inferiore a 4,20 kg/ml</t>
  </si>
  <si>
    <t>FORNITURA DI SOSTEGNI TUBOLARI IN METALLO ZINCATO A CALDO completo di tappo di chiusura superiore in materiale plastico. Il prezzo è comprensivo di materiali, attrezzatura, manodopera e trasporti a piè d'opera o nei magazzini ANAS- DEL DIAMETRO DI 90 MM del peso non inferiore a 8,00 kg/ml</t>
  </si>
  <si>
    <t>POSA IN OPERA DI SOSTEGNI PER SEGNALI di qualsiasi altezza e dimensione, eseguita con fondazioni in calcestruzzo di dimensioni idonee a garantire la perfetta stabilità in rapporto al tipo di segnale e alla natura dei terreni, compreso ogni altro onere per dare il lavoro completo e a perfetta regola d'arte. Il prezzo è comprensivo di materiali, attrezzatura, manodopera e trasporti a piè d'opera. Il prezzo si intende per ogni sostegno o eventuale controventatura. - PER SEGNALI DI SUPERFICIE FINO A MQ 3</t>
  </si>
  <si>
    <t>POSA IN OPERA DI SEGNALI compreso l'eventuale trasporto anche dal deposito ANAS fino al luogo di impiego, compreso altresì ogni altro onere per dare il lavoro compiuto a perfetta regola d'arte. Il prezzo è comprensivo di materiali, attrezzatura, manodopera e trasporti a piè d'opera - SU UNICO SOSTEGNO</t>
  </si>
  <si>
    <t>RIMOZIONE DI SEGNALE STRADALE NORMALE O MAGGIORATO il prezzo è comprensivo di materiali, attrezzatura, manodopera e trasporti- RIMOSSO DA UN UNICO SOSTEGNO esistente o provvisorio, compreso l'onere della sigillatura del foro di infissione del sostegno nonchè l'onere del trasporto del materiale, che resta di proprietà dell'ANAS nei luoghi da questa indicati</t>
  </si>
  <si>
    <t>RIMOZIONE DI SOSTEGNI - PER SEGNALETICA STRADALE Il prezzo è comprensivo di materiali, attrezzatura, manodopera e trasporti</t>
  </si>
  <si>
    <t>FORNITURA DI DELINEATORE DI OSTACOLI SEMICIRCOLARE IN ALLUMINIO 25/10 (sviluppo cm 40 di semicirconferenza e cm 50 di altezza), in lamiera di alluminio dello spessore di mm 25/10, completo di telaio per l'attacco al palo, lavorazione comprendente operazioni di sgrassaggio, fosfatazione, verniciatura a fuoco con vernice grigia, previa mano di fondo, nella parte posteriore, rivestito nella parte anteriore con pellicola di classe 2^ di colore giallo. Il prezzo è comprensivo di materiali, attrezzatura, manodopera e trasporti a piè d'opera o nei magazzini ANAS</t>
  </si>
  <si>
    <t>SEGNALE TRIANGOLARE IN LAMIERA DI ALLUMINIO PELL. LIVELLO PRESTAZIONALE BASE fornitura di segnale triangolare in lamiera di alluminio marcato CE e conforme alla UNI 11480 e alla Direttiva Ministeriale 4867/RU del 05/08/2013. Il segnale dovrà avere classe prestazionale minima per la spinta del vento pari a WL7 e dovrà essere rivestito nella parte anteriore con pellicola di livello prestazionale base secondo la UNI 11480. Il prezzo è comprensivo di materiali, attrezzatura, manodopera e trasporti a piè d'opera o nei magazzini ANAS - LATO CM 120</t>
  </si>
  <si>
    <t>SEGNALE CIRCOLARE IN LAMIERA DI ALLUMINIO PELL.CL.RA1 fornitura di segnale circolare in lamiera di alluminio marcato CE e conforme alla UNI 11480 e alla Direttiva Ministeriale 4867/RU del 05/08/2013. Il segnale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DIAMETRO CM 60</t>
  </si>
  <si>
    <t>SEGNALE ROMBOIDALE O QUADRATO IN LAMIERA DI ALLUMINIO PELL.CL.RA1 fornitura di segnale romboidale o quadrato in lamiera di alluminio marcato CE e conforme alla UNI 11480 e alla Direttiva Ministeriale 4867/RU del 05/08/2013. Il segnale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LATO CM 60</t>
  </si>
  <si>
    <t>SEGNALE OTTAGONALE IN LAMIERA DI ALLUMINIO PELL. LIVELLO PRESTAZIONALE BASE fornitura di segnale ottagonale in lamiera di alluminio marcato CE e conforme alla UNI 11480 e alla Direttiva Ministeriale 4867/RU del 05/08/2013. Il segnale dovrà avere classe prestazionale minima per la spinta del vento pari a WL7 e dovrà essere rivestito nella parte anteriore con pellicola di livello prestazionale base secondo la UNI 11480. Il prezzo è comprensivo di materiali, attrezzatura, manodopera e trasporti a piè d'opera o nei magazzini ANAS - DIAMETRO CM 60</t>
  </si>
  <si>
    <t>PANNELLI AGGIUNTIVI, INTEGRATIVI E DI INDICAZIONE PELL.CL.RA1 fornitura di pannelli aggiuntivi, esplicativi e segnalatori in lamiera di alluminio marcato CE e conforme alla UNI 11480 e alla Direttiva Ministeriale 4867/RU del 05/08/2013. Il pannello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FINO A 0,25 MQ DI SUPERFICIE</t>
  </si>
  <si>
    <t>PANNELLI AGGIUNTIVI, INTEGRATIVI E DI INDICAZIONE PELL.CL.RA1 fornitura di pannelli aggiuntivi, esplicativi e segnalatori in lamiera di alluminio marcato CE e conforme alla UNI 11480 e alla Direttiva Ministeriale 4867/RU del 05/08/2013. Il pannello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DA 0,26 A 0,90 MQ DI SUPERFICIE</t>
  </si>
  <si>
    <t>PANNELLI AGGIUNTIVI, INTEGRATIVI E DI INDICAZIONE PELL.CL.RA1 fornitura di pannelli aggiuntivi, esplicativi e segnalatori in lamiera di alluminio marcato CE e conforme alla UNI 11480 e alla Direttiva Ministeriale 4867/RU del 05/08/2013. Il pannello dovrà avere classe prestazionale minima per la spinta del vento pari a WL7 e dovrà essere rivestito nella parte anteriore con pellicola di livello prestazionale di classe RA1 secondo la UNI EN 12899-1. Il prezzo è comprensivo di materiali, attrezzatura, manodopera e trasporti a piè d'opera o nei magazzini ANAS - DA 0,91 A 3,00 MQ DI SUPERFICIE</t>
  </si>
  <si>
    <t>Per lavori soggetti a ribasso ( a misura)</t>
  </si>
  <si>
    <t>TERRENO VEGETALE compresa posa in opera, distribuzione e sistemazione - SU AREE A VERDE</t>
  </si>
  <si>
    <t>FORNITURA DI IDONEO TERRENO AGRARIO PER RICARICHI DELLA BANCHINA LATERALE E DI QUELLA CENTRALE SPARTITRAFFICO per la formazione di aiuole proveniente da scotico superficiale di terreno a destinazione agraria, prelevato ad una profondità massima di m1,00, compresa la cavatura, il carico, il trasporto da qualsiasi distanza, lo scarico a piè d'opera, misurato in soffice su autocarro</t>
  </si>
  <si>
    <t>SEMINA DI ERBE DA PRATO PERENNI IN MISCUGLIO PER RIVERDIMENTO E CONSOLIDAMENTO DELLE SCARPATE in rilevato o in trincea compreso: le necessarie forniture, la preparazione del terreno, la seminagione, la concimazione con concimi chimici complessi, la rastrellazione e battitura del terreno, ed ogni altro onere per dare il lavoro finito e completo a perfetta regola d'arte</t>
  </si>
  <si>
    <t>RIMOZIONE DI STERPAGLIE ED ARBUSTI RADICATI IN BANCHINA O SCARPATA su pertinenze stradali o muri a secco, compreso ogni onere per il trasporto e il completo smaltimento, per dare il lavoro finito e completo a perfetta regola d'arte</t>
  </si>
  <si>
    <t>GINESTRE compresa fornitura, posa a dimora e ogni altra necessaria fornitura, lo scavo della buca, la concimazione, l'innaffiamento, la garanzia di attecchimento ed ogni altro onere - DI TRE ANNI, CON ZOLLA, DELL'ALTEZZA MINIMA DI CM 50</t>
  </si>
  <si>
    <t>LAVANDULA SPICA, ROSMARINUS, ECC. ALLEVATE IN CONTENITORE compresa fornitura, messa a dimora e ogni altra necessaria fornitura, scavo della buca, concimazione, innaffiamento, garanzia di attecchimento ed ogni altro onere</t>
  </si>
  <si>
    <t xml:space="preserve">
In sede stradale, diametro del tronco a 130 cm da terra compreso fra 14 e 30 cm o altezza della pianta da 6 a 12 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</si>
</sst>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0.0"/>
    <numFmt numFmtId="166" formatCode="#,##0.000"/>
    <numFmt numFmtId="167" formatCode="#,##0.0000"/>
    <numFmt numFmtId="168" formatCode="0.0"/>
    <numFmt numFmtId="169" formatCode="0.000"/>
    <numFmt numFmtId="170" formatCode="#,##0;[Red]#,##0"/>
    <numFmt numFmtId="171" formatCode="_-* #,##0.0_-;\-* #,##0.0_-;_-* &quot;-&quot;??_-;_-@_-"/>
    <numFmt numFmtId="172" formatCode="_-* #,##0.000_-;\-* #,##0.000_-;_-* &quot;-&quot;??_-;_-@_-"/>
    <numFmt numFmtId="173" formatCode="_-* #,##0.0000_-;\-* #,##0.0000_-;_-* &quot;-&quot;??_-;_-@_-"/>
    <numFmt numFmtId="174" formatCode="0.000%"/>
    <numFmt numFmtId="175" formatCode="0.0000%"/>
    <numFmt numFmtId="176" formatCode="0.00000%"/>
    <numFmt numFmtId="177" formatCode="0.0%"/>
    <numFmt numFmtId="178" formatCode="0.0000"/>
    <numFmt numFmtId="179" formatCode="0.00000"/>
    <numFmt numFmtId="180" formatCode="#,##0.00000"/>
    <numFmt numFmtId="181" formatCode="_-* #,##0.00000_-;\-* #,##0.00000_-;_-* &quot;-&quot;??_-;_-@_-"/>
    <numFmt numFmtId="182" formatCode="#,##0.000000"/>
    <numFmt numFmtId="183" formatCode="#,##0.0000000"/>
    <numFmt numFmtId="184" formatCode="0.000000%"/>
  </numFmts>
  <fonts count="24">
    <font>
      <sz val="10"/>
      <name val="Arial"/>
      <family val="0"/>
    </font>
    <font>
      <sz val="10"/>
      <name val="Times New Roman"/>
      <family val="1"/>
    </font>
    <font>
      <sz val="8"/>
      <name val="Arial"/>
      <family val="2"/>
    </font>
    <font>
      <b/>
      <sz val="10"/>
      <name val="Times New Roman"/>
      <family val="1"/>
    </font>
    <font>
      <b/>
      <sz val="10"/>
      <color indexed="10"/>
      <name val="Times New Roman"/>
      <family val="1"/>
    </font>
    <font>
      <sz val="8"/>
      <name val="Times New Roman"/>
      <family val="1"/>
    </font>
    <font>
      <i/>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ck">
        <color indexed="8"/>
      </top>
      <bottom>
        <color indexed="63"/>
      </bottom>
    </border>
    <border>
      <left>
        <color indexed="63"/>
      </left>
      <right>
        <color indexed="63"/>
      </right>
      <top>
        <color indexed="63"/>
      </top>
      <bottom style="thin"/>
    </border>
    <border>
      <left>
        <color indexed="63"/>
      </left>
      <right>
        <color indexed="63"/>
      </right>
      <top>
        <color indexed="63"/>
      </top>
      <bottom style="dotted">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style="thin"/>
      <bottom style="thin"/>
    </border>
    <border>
      <left style="thin"/>
      <right style="medium"/>
      <top style="medium"/>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dotted"/>
      <right style="dotted"/>
      <top style="dotted"/>
      <bottom style="dotted"/>
    </border>
    <border>
      <left style="thin"/>
      <right style="thin"/>
      <top style="medium"/>
      <bottom style="thin"/>
    </border>
    <border>
      <left style="thin"/>
      <right style="thin"/>
      <top style="thin"/>
      <bottom style="mediu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n">
        <color indexed="8"/>
      </right>
      <top style="thin">
        <color indexed="8"/>
      </top>
      <bottom style="thick">
        <color indexed="8"/>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color indexed="63"/>
      </left>
      <right style="thin">
        <color indexed="8"/>
      </right>
      <top style="thin"/>
      <bottom style="thin">
        <color indexed="8"/>
      </bottom>
    </border>
    <border>
      <left>
        <color indexed="63"/>
      </left>
      <right style="thin">
        <color indexed="8"/>
      </right>
      <top style="thin"/>
      <bottom>
        <color indexed="63"/>
      </bottom>
    </border>
    <border>
      <left style="medium"/>
      <right style="thin"/>
      <top style="thin"/>
      <bottom style="thin"/>
    </border>
    <border>
      <left style="medium"/>
      <right style="thin"/>
      <top style="thin"/>
      <bottom style="mediu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color indexed="63"/>
      </top>
      <bottom style="thin"/>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0" fillId="0" borderId="0" applyFill="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0" fontId="1" fillId="0" borderId="0" xfId="0" applyFont="1" applyFill="1" applyBorder="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 fillId="0" borderId="0" xfId="0" applyFont="1" applyAlignment="1" applyProtection="1">
      <alignment/>
      <protection locked="0"/>
    </xf>
    <xf numFmtId="0" fontId="5"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1" fillId="0" borderId="11" xfId="0" applyFont="1" applyBorder="1" applyAlignment="1" applyProtection="1">
      <alignment/>
      <protection locked="0"/>
    </xf>
    <xf numFmtId="0" fontId="1" fillId="0" borderId="0" xfId="0" applyFont="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12" xfId="0" applyFont="1" applyBorder="1" applyAlignment="1" applyProtection="1">
      <alignment horizontal="center"/>
      <protection locked="0"/>
    </xf>
    <xf numFmtId="0" fontId="3" fillId="0" borderId="0" xfId="0" applyFont="1" applyAlignment="1" applyProtection="1">
      <alignment/>
      <protection locked="0"/>
    </xf>
    <xf numFmtId="0" fontId="3" fillId="0" borderId="13" xfId="0" applyFont="1" applyBorder="1" applyAlignment="1" applyProtection="1">
      <alignment horizont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49" fontId="5" fillId="0" borderId="15" xfId="0" applyNumberFormat="1" applyFont="1" applyBorder="1" applyAlignment="1" applyProtection="1">
      <alignment horizont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protection locked="0"/>
    </xf>
    <xf numFmtId="49" fontId="5" fillId="0" borderId="18" xfId="0" applyNumberFormat="1" applyFont="1" applyBorder="1" applyAlignment="1" applyProtection="1">
      <alignment horizontal="center"/>
      <protection locked="0"/>
    </xf>
    <xf numFmtId="0" fontId="5"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16" borderId="20" xfId="0" applyFont="1" applyFill="1" applyBorder="1" applyAlignment="1" applyProtection="1">
      <alignment horizontal="right" wrapText="1"/>
      <protection locked="0"/>
    </xf>
    <xf numFmtId="0" fontId="1" fillId="16" borderId="20" xfId="0" applyFont="1" applyFill="1" applyBorder="1" applyAlignment="1" applyProtection="1">
      <alignment/>
      <protection locked="0"/>
    </xf>
    <xf numFmtId="0" fontId="1" fillId="16" borderId="20" xfId="42" applyNumberFormat="1" applyFont="1" applyFill="1" applyBorder="1" applyAlignment="1" applyProtection="1">
      <alignment/>
      <protection locked="0"/>
    </xf>
    <xf numFmtId="3" fontId="1" fillId="0" borderId="20" xfId="0" applyNumberFormat="1" applyFont="1" applyBorder="1" applyAlignment="1" applyProtection="1">
      <alignment horizontal="center" vertical="center" wrapText="1"/>
      <protection locked="0"/>
    </xf>
    <xf numFmtId="164" fontId="1" fillId="0" borderId="20" xfId="42" applyFont="1" applyBorder="1" applyAlignment="1" applyProtection="1">
      <alignment horizontal="right" vertical="center"/>
      <protection locked="0"/>
    </xf>
    <xf numFmtId="0" fontId="1" fillId="16" borderId="20" xfId="0" applyFont="1" applyFill="1" applyBorder="1" applyAlignment="1" applyProtection="1">
      <alignment/>
      <protection locked="0"/>
    </xf>
    <xf numFmtId="164" fontId="1" fillId="16" borderId="20" xfId="42" applyFont="1" applyFill="1" applyBorder="1" applyAlignment="1" applyProtection="1">
      <alignment horizontal="right" vertical="center"/>
      <protection locked="0"/>
    </xf>
    <xf numFmtId="0" fontId="1" fillId="0" borderId="0" xfId="0" applyFont="1" applyFill="1" applyBorder="1" applyAlignment="1" applyProtection="1">
      <alignment/>
      <protection locked="0"/>
    </xf>
    <xf numFmtId="2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3" fontId="1" fillId="0" borderId="0" xfId="0" applyNumberFormat="1" applyFont="1" applyFill="1" applyBorder="1" applyAlignment="1" applyProtection="1">
      <alignment horizontal="left" vertical="top"/>
      <protection locked="0"/>
    </xf>
    <xf numFmtId="164" fontId="1" fillId="0" borderId="21" xfId="0" applyNumberFormat="1" applyFont="1" applyBorder="1" applyAlignment="1" applyProtection="1">
      <alignment horizontal="left" vertical="top"/>
      <protection locked="0"/>
    </xf>
    <xf numFmtId="21" fontId="1" fillId="0" borderId="0" xfId="0" applyNumberFormat="1" applyFont="1" applyBorder="1" applyAlignment="1" applyProtection="1">
      <alignment/>
      <protection locked="0"/>
    </xf>
    <xf numFmtId="21" fontId="1" fillId="0" borderId="22" xfId="0" applyNumberFormat="1" applyFont="1" applyBorder="1" applyAlignment="1" applyProtection="1">
      <alignment/>
      <protection locked="0"/>
    </xf>
    <xf numFmtId="0" fontId="1" fillId="0" borderId="23" xfId="0" applyFont="1" applyBorder="1" applyAlignment="1" applyProtection="1">
      <alignment/>
      <protection locked="0"/>
    </xf>
    <xf numFmtId="0" fontId="1" fillId="0" borderId="24" xfId="0" applyFont="1" applyBorder="1" applyAlignment="1" applyProtection="1">
      <alignment/>
      <protection locked="0"/>
    </xf>
    <xf numFmtId="0" fontId="6" fillId="0" borderId="25" xfId="0" applyFont="1" applyBorder="1" applyAlignment="1" applyProtection="1">
      <alignment horizontal="center" vertical="top"/>
      <protection locked="0"/>
    </xf>
    <xf numFmtId="21" fontId="1" fillId="0" borderId="26" xfId="0" applyNumberFormat="1" applyFont="1" applyBorder="1" applyAlignment="1" applyProtection="1">
      <alignment/>
      <protection locked="0"/>
    </xf>
    <xf numFmtId="0" fontId="1" fillId="0" borderId="26" xfId="0" applyFont="1" applyBorder="1" applyAlignment="1" applyProtection="1">
      <alignment/>
      <protection locked="0"/>
    </xf>
    <xf numFmtId="164" fontId="1" fillId="0" borderId="25" xfId="0" applyNumberFormat="1" applyFont="1" applyBorder="1" applyAlignment="1" applyProtection="1">
      <alignment/>
      <protection locked="0"/>
    </xf>
    <xf numFmtId="164" fontId="1" fillId="0" borderId="27" xfId="42" applyFont="1" applyBorder="1" applyAlignment="1" applyProtection="1">
      <alignment/>
      <protection locked="0"/>
    </xf>
    <xf numFmtId="21" fontId="3" fillId="0" borderId="26" xfId="0" applyNumberFormat="1" applyFont="1" applyBorder="1" applyAlignment="1" applyProtection="1">
      <alignment horizontal="center" vertical="center"/>
      <protection locked="0"/>
    </xf>
    <xf numFmtId="164" fontId="3" fillId="24" borderId="28" xfId="0" applyNumberFormat="1" applyFont="1" applyFill="1" applyBorder="1" applyAlignment="1" applyProtection="1">
      <alignment vertical="center"/>
      <protection locked="0"/>
    </xf>
    <xf numFmtId="0" fontId="3" fillId="0" borderId="0" xfId="0" applyFont="1" applyAlignment="1" applyProtection="1">
      <alignment horizontal="justify" vertical="top"/>
      <protection locked="0"/>
    </xf>
    <xf numFmtId="0" fontId="1" fillId="0" borderId="20" xfId="0" applyFont="1" applyFill="1" applyBorder="1" applyAlignment="1" applyProtection="1">
      <alignment horizontal="right" vertical="center"/>
      <protection locked="0"/>
    </xf>
    <xf numFmtId="0" fontId="3" fillId="0" borderId="20" xfId="0" applyFont="1" applyFill="1" applyBorder="1" applyAlignment="1" applyProtection="1">
      <alignment vertical="center"/>
      <protection locked="0"/>
    </xf>
    <xf numFmtId="0" fontId="1" fillId="0" borderId="29" xfId="0" applyFont="1" applyFill="1" applyBorder="1" applyAlignment="1" applyProtection="1">
      <alignment/>
      <protection locked="0"/>
    </xf>
    <xf numFmtId="0" fontId="3" fillId="0" borderId="30" xfId="0" applyFont="1" applyFill="1" applyBorder="1" applyAlignment="1" applyProtection="1">
      <alignment/>
      <protection locked="0"/>
    </xf>
    <xf numFmtId="43" fontId="3" fillId="8" borderId="20" xfId="0" applyNumberFormat="1" applyFont="1" applyFill="1" applyBorder="1" applyAlignment="1" applyProtection="1">
      <alignment horizontal="left" vertical="top"/>
      <protection locked="0"/>
    </xf>
    <xf numFmtId="184" fontId="3" fillId="0" borderId="29" xfId="49" applyNumberFormat="1" applyFont="1" applyBorder="1" applyAlignment="1" applyProtection="1">
      <alignment/>
      <protection locked="0"/>
    </xf>
    <xf numFmtId="0" fontId="3" fillId="7" borderId="20" xfId="0" applyFont="1" applyFill="1" applyBorder="1" applyAlignment="1" applyProtection="1">
      <alignment/>
      <protection locked="0"/>
    </xf>
    <xf numFmtId="0" fontId="0" fillId="0" borderId="20" xfId="0" applyFill="1" applyBorder="1" applyAlignment="1">
      <alignment wrapText="1"/>
    </xf>
    <xf numFmtId="0" fontId="4" fillId="0" borderId="0" xfId="0" applyFont="1" applyFill="1" applyBorder="1" applyAlignment="1" applyProtection="1">
      <alignment horizontal="left" vertical="center"/>
      <protection locked="0"/>
    </xf>
    <xf numFmtId="21" fontId="3" fillId="0" borderId="0" xfId="0" applyNumberFormat="1" applyFont="1" applyFill="1" applyBorder="1" applyAlignment="1" applyProtection="1">
      <alignment horizontal="left" vertical="center"/>
      <protection locked="0"/>
    </xf>
    <xf numFmtId="21" fontId="3" fillId="0" borderId="26"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21" fontId="1" fillId="0" borderId="0" xfId="0" applyNumberFormat="1" applyFont="1" applyBorder="1" applyAlignment="1" applyProtection="1">
      <alignment horizontal="left" vertical="center"/>
      <protection locked="0"/>
    </xf>
    <xf numFmtId="21" fontId="1" fillId="0" borderId="23" xfId="0" applyNumberFormat="1" applyFont="1" applyBorder="1" applyAlignment="1" applyProtection="1">
      <alignment horizontal="left" vertical="center"/>
      <protection locked="0"/>
    </xf>
    <xf numFmtId="21" fontId="1" fillId="0" borderId="26" xfId="0" applyNumberFormat="1" applyFont="1" applyBorder="1" applyAlignment="1" applyProtection="1">
      <alignment horizontal="left" vertical="center"/>
      <protection locked="0"/>
    </xf>
    <xf numFmtId="0" fontId="3" fillId="0" borderId="20"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16" borderId="20" xfId="0" applyFont="1" applyFill="1" applyBorder="1" applyAlignment="1" applyProtection="1">
      <alignment horizontal="center" vertical="center" wrapText="1"/>
      <protection locked="0"/>
    </xf>
    <xf numFmtId="180" fontId="0" fillId="16" borderId="20" xfId="0" applyNumberForma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2" fontId="1" fillId="0" borderId="0" xfId="0" applyNumberFormat="1" applyFont="1" applyBorder="1" applyAlignment="1" applyProtection="1">
      <alignment horizontal="center" vertical="center"/>
      <protection locked="0"/>
    </xf>
    <xf numFmtId="2" fontId="1" fillId="0" borderId="23" xfId="0" applyNumberFormat="1" applyFont="1" applyBorder="1" applyAlignment="1" applyProtection="1">
      <alignment horizontal="center" vertical="center"/>
      <protection locked="0"/>
    </xf>
    <xf numFmtId="0" fontId="6" fillId="8" borderId="2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16" borderId="20" xfId="0"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protection locked="0"/>
    </xf>
    <xf numFmtId="0" fontId="0" fillId="0" borderId="20" xfId="0" applyFill="1" applyBorder="1" applyAlignment="1">
      <alignment/>
    </xf>
    <xf numFmtId="0" fontId="0" fillId="0" borderId="0" xfId="0" applyAlignment="1">
      <alignment wrapText="1"/>
    </xf>
    <xf numFmtId="0" fontId="0" fillId="0" borderId="20" xfId="0" applyBorder="1" applyAlignment="1" quotePrefix="1">
      <alignment horizontal="left"/>
    </xf>
    <xf numFmtId="0" fontId="0" fillId="0" borderId="20" xfId="0" applyBorder="1" applyAlignment="1">
      <alignment wrapText="1"/>
    </xf>
    <xf numFmtId="0" fontId="0" fillId="0" borderId="20" xfId="0" applyBorder="1" applyAlignment="1">
      <alignment/>
    </xf>
    <xf numFmtId="0" fontId="3" fillId="16" borderId="35" xfId="0" applyFont="1" applyFill="1" applyBorder="1" applyAlignment="1" applyProtection="1">
      <alignment horizontal="center" vertical="center" wrapText="1"/>
      <protection locked="0"/>
    </xf>
    <xf numFmtId="164" fontId="1" fillId="16" borderId="35" xfId="42" applyFont="1" applyFill="1" applyBorder="1" applyAlignment="1" applyProtection="1">
      <alignment horizontal="right" vertical="center"/>
      <protection locked="0"/>
    </xf>
    <xf numFmtId="0" fontId="0" fillId="16" borderId="36" xfId="0" applyFill="1" applyBorder="1" applyAlignment="1" applyProtection="1">
      <alignment horizontal="center" vertical="center"/>
      <protection locked="0"/>
    </xf>
    <xf numFmtId="0" fontId="1" fillId="16" borderId="36" xfId="0" applyFont="1" applyFill="1" applyBorder="1" applyAlignment="1" applyProtection="1">
      <alignment/>
      <protection locked="0"/>
    </xf>
    <xf numFmtId="164" fontId="1" fillId="16" borderId="36" xfId="42" applyFont="1" applyFill="1" applyBorder="1" applyAlignment="1" applyProtection="1">
      <alignment horizontal="right" vertical="center"/>
      <protection locked="0"/>
    </xf>
    <xf numFmtId="0" fontId="1" fillId="0" borderId="20" xfId="0" applyFont="1" applyBorder="1" applyAlignment="1" applyProtection="1">
      <alignment/>
      <protection locked="0"/>
    </xf>
    <xf numFmtId="0" fontId="0" fillId="0" borderId="20" xfId="0" applyFill="1" applyBorder="1" applyAlignment="1" quotePrefix="1">
      <alignment horizontal="left"/>
    </xf>
    <xf numFmtId="0" fontId="1" fillId="0" borderId="20" xfId="0" applyFont="1" applyFill="1" applyBorder="1" applyAlignment="1" applyProtection="1">
      <alignment horizontal="center" vertical="center"/>
      <protection locked="0"/>
    </xf>
    <xf numFmtId="164" fontId="1" fillId="0" borderId="20" xfId="42" applyFont="1" applyBorder="1" applyAlignment="1" applyProtection="1">
      <alignment horizontal="center" vertical="center"/>
      <protection locked="0"/>
    </xf>
    <xf numFmtId="0" fontId="0" fillId="0" borderId="35" xfId="0" applyBorder="1" applyAlignment="1">
      <alignment/>
    </xf>
    <xf numFmtId="0" fontId="1" fillId="0" borderId="35" xfId="0" applyFont="1" applyFill="1" applyBorder="1" applyAlignment="1" applyProtection="1">
      <alignment horizontal="right" vertical="center"/>
      <protection locked="0"/>
    </xf>
    <xf numFmtId="164" fontId="1" fillId="0" borderId="35" xfId="42" applyFont="1" applyBorder="1" applyAlignment="1" applyProtection="1">
      <alignment horizontal="right" vertical="center"/>
      <protection locked="0"/>
    </xf>
    <xf numFmtId="4" fontId="0" fillId="0" borderId="20" xfId="0" applyNumberFormat="1" applyBorder="1" applyAlignment="1">
      <alignment/>
    </xf>
    <xf numFmtId="166" fontId="0" fillId="0" borderId="20" xfId="0" applyNumberFormat="1" applyBorder="1" applyAlignment="1">
      <alignment/>
    </xf>
    <xf numFmtId="166" fontId="0" fillId="0" borderId="20" xfId="0" applyNumberFormat="1" applyFill="1" applyBorder="1" applyAlignment="1">
      <alignment/>
    </xf>
    <xf numFmtId="166" fontId="3" fillId="16" borderId="20" xfId="0" applyNumberFormat="1" applyFont="1" applyFill="1" applyBorder="1" applyAlignment="1" applyProtection="1">
      <alignment horizontal="center" vertical="center" wrapText="1"/>
      <protection locked="0"/>
    </xf>
    <xf numFmtId="166" fontId="0" fillId="16" borderId="36" xfId="0" applyNumberFormat="1" applyFill="1" applyBorder="1" applyAlignment="1" applyProtection="1">
      <alignment horizontal="center" vertical="center"/>
      <protection locked="0"/>
    </xf>
    <xf numFmtId="166" fontId="0" fillId="16" borderId="20" xfId="0" applyNumberFormat="1" applyFill="1" applyBorder="1" applyAlignment="1" applyProtection="1">
      <alignment horizontal="center" vertical="center"/>
      <protection locked="0"/>
    </xf>
    <xf numFmtId="0" fontId="0" fillId="0" borderId="35" xfId="0" applyBorder="1" applyAlignment="1" quotePrefix="1">
      <alignment horizontal="left"/>
    </xf>
    <xf numFmtId="166" fontId="0" fillId="0" borderId="35" xfId="0" applyNumberFormat="1" applyBorder="1" applyAlignment="1">
      <alignment/>
    </xf>
    <xf numFmtId="4" fontId="0" fillId="0" borderId="35" xfId="0" applyNumberFormat="1" applyBorder="1" applyAlignment="1">
      <alignment/>
    </xf>
    <xf numFmtId="164" fontId="3" fillId="0" borderId="20" xfId="42" applyFont="1" applyBorder="1" applyAlignment="1" applyProtection="1">
      <alignment/>
      <protection locked="0"/>
    </xf>
    <xf numFmtId="0" fontId="3" fillId="0" borderId="37" xfId="0" applyFont="1" applyBorder="1" applyAlignment="1" applyProtection="1">
      <alignment horizontal="justify" vertical="center"/>
      <protection locked="0"/>
    </xf>
    <xf numFmtId="0" fontId="3" fillId="0" borderId="38" xfId="0" applyFont="1" applyBorder="1" applyAlignment="1" applyProtection="1">
      <alignment horizontal="justify" vertical="center"/>
      <protection locked="0"/>
    </xf>
    <xf numFmtId="0" fontId="3" fillId="0" borderId="39" xfId="0" applyFont="1" applyBorder="1" applyAlignment="1" applyProtection="1">
      <alignment horizontal="justify" vertical="center"/>
      <protection locked="0"/>
    </xf>
    <xf numFmtId="4" fontId="3" fillId="16" borderId="40" xfId="0" applyNumberFormat="1" applyFont="1" applyFill="1" applyBorder="1" applyAlignment="1" applyProtection="1">
      <alignment vertical="top" wrapText="1"/>
      <protection locked="0"/>
    </xf>
    <xf numFmtId="4" fontId="3" fillId="16" borderId="41" xfId="0" applyNumberFormat="1" applyFont="1" applyFill="1" applyBorder="1" applyAlignment="1" applyProtection="1">
      <alignment vertical="top" wrapText="1"/>
      <protection locked="0"/>
    </xf>
    <xf numFmtId="4" fontId="3" fillId="16" borderId="42" xfId="0" applyNumberFormat="1" applyFont="1" applyFill="1" applyBorder="1" applyAlignment="1" applyProtection="1">
      <alignment vertical="top" wrapText="1"/>
      <protection locked="0"/>
    </xf>
    <xf numFmtId="21" fontId="3" fillId="8" borderId="20" xfId="0" applyNumberFormat="1" applyFont="1" applyFill="1" applyBorder="1" applyAlignment="1" applyProtection="1">
      <alignment horizontal="center" vertical="center"/>
      <protection locked="0"/>
    </xf>
    <xf numFmtId="0" fontId="3" fillId="8" borderId="36" xfId="0" applyFont="1" applyFill="1" applyBorder="1" applyAlignment="1" applyProtection="1">
      <alignment horizontal="center" vertical="center"/>
      <protection locked="0"/>
    </xf>
    <xf numFmtId="0" fontId="1" fillId="8" borderId="20" xfId="0" applyFont="1" applyFill="1" applyBorder="1" applyAlignment="1" applyProtection="1">
      <alignment/>
      <protection locked="0"/>
    </xf>
    <xf numFmtId="0" fontId="1" fillId="0" borderId="43" xfId="0" applyFont="1" applyBorder="1" applyAlignment="1" applyProtection="1">
      <alignment/>
      <protection locked="0"/>
    </xf>
    <xf numFmtId="0" fontId="1" fillId="0" borderId="44" xfId="0" applyFont="1" applyBorder="1" applyAlignment="1" applyProtection="1">
      <alignment/>
      <protection locked="0"/>
    </xf>
    <xf numFmtId="0" fontId="1" fillId="0" borderId="45" xfId="0" applyFont="1" applyBorder="1" applyAlignment="1" applyProtection="1">
      <alignment/>
      <protection locked="0"/>
    </xf>
    <xf numFmtId="4" fontId="3" fillId="16" borderId="46" xfId="0" applyNumberFormat="1" applyFont="1" applyFill="1" applyBorder="1" applyAlignment="1" applyProtection="1">
      <alignment vertical="top" wrapText="1"/>
      <protection locked="0"/>
    </xf>
    <xf numFmtId="4" fontId="3" fillId="16" borderId="11" xfId="0" applyNumberFormat="1" applyFont="1" applyFill="1" applyBorder="1" applyAlignment="1" applyProtection="1">
      <alignment vertical="top" wrapText="1"/>
      <protection locked="0"/>
    </xf>
    <xf numFmtId="4" fontId="3" fillId="16" borderId="47" xfId="0" applyNumberFormat="1" applyFont="1" applyFill="1" applyBorder="1" applyAlignment="1" applyProtection="1">
      <alignment vertical="top" wrapText="1"/>
      <protection locked="0"/>
    </xf>
    <xf numFmtId="0" fontId="1" fillId="0" borderId="25" xfId="0" applyFont="1" applyFill="1" applyBorder="1" applyAlignment="1" applyProtection="1">
      <alignment/>
      <protection locked="0"/>
    </xf>
    <xf numFmtId="0" fontId="1" fillId="0" borderId="34" xfId="0" applyFont="1" applyFill="1" applyBorder="1" applyAlignment="1" applyProtection="1">
      <alignment/>
      <protection locked="0"/>
    </xf>
    <xf numFmtId="0" fontId="1" fillId="0" borderId="48" xfId="0" applyFont="1" applyFill="1" applyBorder="1" applyAlignment="1" applyProtection="1">
      <alignment/>
      <protection locked="0"/>
    </xf>
    <xf numFmtId="49" fontId="3" fillId="16" borderId="49" xfId="0" applyNumberFormat="1" applyFont="1" applyFill="1" applyBorder="1" applyAlignment="1" applyProtection="1">
      <alignment horizontal="center"/>
      <protection locked="0"/>
    </xf>
    <xf numFmtId="49" fontId="3" fillId="16" borderId="50" xfId="0" applyNumberFormat="1" applyFont="1" applyFill="1" applyBorder="1" applyAlignment="1" applyProtection="1">
      <alignment horizontal="center"/>
      <protection locked="0"/>
    </xf>
    <xf numFmtId="49" fontId="3" fillId="16" borderId="51" xfId="0" applyNumberFormat="1" applyFont="1" applyFill="1" applyBorder="1" applyAlignment="1" applyProtection="1">
      <alignment horizontal="center"/>
      <protection locked="0"/>
    </xf>
    <xf numFmtId="21" fontId="3" fillId="0" borderId="52" xfId="0" applyNumberFormat="1" applyFont="1" applyBorder="1" applyAlignment="1" applyProtection="1">
      <alignment horizontal="center" vertical="center"/>
      <protection locked="0"/>
    </xf>
    <xf numFmtId="21" fontId="3" fillId="0" borderId="32"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1" fillId="0" borderId="32" xfId="0" applyFont="1" applyFill="1" applyBorder="1" applyAlignment="1" applyProtection="1">
      <alignment/>
      <protection locked="0"/>
    </xf>
    <xf numFmtId="4" fontId="3" fillId="16" borderId="20" xfId="0" applyNumberFormat="1" applyFont="1" applyFill="1" applyBorder="1" applyAlignment="1" applyProtection="1">
      <alignment vertical="top" wrapText="1"/>
      <protection locked="0"/>
    </xf>
    <xf numFmtId="0" fontId="3" fillId="0" borderId="53" xfId="0" applyFont="1" applyBorder="1" applyAlignment="1" applyProtection="1">
      <alignment horizontal="center"/>
      <protection locked="0"/>
    </xf>
    <xf numFmtId="49" fontId="3" fillId="16" borderId="20" xfId="0" applyNumberFormat="1" applyFont="1" applyFill="1" applyBorder="1" applyAlignment="1" applyProtection="1">
      <alignment horizontal="center"/>
      <protection locked="0"/>
    </xf>
    <xf numFmtId="0" fontId="3" fillId="16" borderId="20" xfId="0" applyFont="1" applyFill="1" applyBorder="1" applyAlignment="1" applyProtection="1">
      <alignment horizontal="center"/>
      <protection locked="0"/>
    </xf>
    <xf numFmtId="0" fontId="3" fillId="0" borderId="37" xfId="0" applyFont="1" applyBorder="1" applyAlignment="1" applyProtection="1">
      <alignment horizontal="center" wrapText="1"/>
      <protection locked="0"/>
    </xf>
    <xf numFmtId="0" fontId="3" fillId="0" borderId="54" xfId="0" applyFont="1" applyBorder="1" applyAlignment="1" applyProtection="1">
      <alignment horizontal="center" wrapText="1"/>
      <protection locked="0"/>
    </xf>
    <xf numFmtId="0" fontId="3" fillId="0" borderId="0" xfId="0" applyFont="1" applyAlignment="1" applyProtection="1">
      <alignment horizontal="justify" vertical="top"/>
      <protection locked="0"/>
    </xf>
    <xf numFmtId="21" fontId="3" fillId="0" borderId="55" xfId="0" applyNumberFormat="1" applyFont="1" applyBorder="1" applyAlignment="1" applyProtection="1">
      <alignment horizontal="center" vertical="center"/>
      <protection locked="0"/>
    </xf>
    <xf numFmtId="21" fontId="3" fillId="0" borderId="20"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 fillId="0" borderId="55" xfId="0" applyFont="1" applyBorder="1" applyAlignment="1" applyProtection="1">
      <alignment horizontal="justify" vertical="center"/>
      <protection locked="0"/>
    </xf>
    <xf numFmtId="0" fontId="1" fillId="0" borderId="20" xfId="0" applyFont="1" applyBorder="1" applyAlignment="1" applyProtection="1">
      <alignment horizontal="justify" vertical="center"/>
      <protection locked="0"/>
    </xf>
    <xf numFmtId="0" fontId="1" fillId="0" borderId="56" xfId="0" applyFont="1" applyBorder="1" applyAlignment="1" applyProtection="1">
      <alignment horizontal="justify" vertical="center"/>
      <protection locked="0"/>
    </xf>
    <xf numFmtId="0" fontId="1" fillId="0" borderId="33" xfId="0" applyFont="1" applyBorder="1" applyAlignment="1" applyProtection="1">
      <alignment horizontal="justify" vertical="center"/>
      <protection locked="0"/>
    </xf>
    <xf numFmtId="0" fontId="1" fillId="0" borderId="57" xfId="0" applyFont="1" applyFill="1" applyBorder="1" applyAlignment="1" applyProtection="1">
      <alignment/>
      <protection locked="0"/>
    </xf>
    <xf numFmtId="0" fontId="1" fillId="0" borderId="58" xfId="0" applyFont="1" applyFill="1" applyBorder="1" applyAlignment="1" applyProtection="1">
      <alignment/>
      <protection locked="0"/>
    </xf>
    <xf numFmtId="0" fontId="1" fillId="0" borderId="33" xfId="0" applyFont="1" applyFill="1" applyBorder="1" applyAlignment="1" applyProtection="1">
      <alignment/>
      <protection locked="0"/>
    </xf>
    <xf numFmtId="0" fontId="1" fillId="0" borderId="20" xfId="0" applyFont="1" applyFill="1" applyBorder="1" applyAlignment="1" applyProtection="1">
      <alignment/>
      <protection locked="0"/>
    </xf>
    <xf numFmtId="0" fontId="1" fillId="0" borderId="20" xfId="0" applyFont="1" applyBorder="1" applyAlignment="1" applyProtection="1">
      <alignment horizontal="left"/>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7" borderId="20" xfId="0" applyFont="1" applyFill="1" applyBorder="1" applyAlignment="1" applyProtection="1">
      <alignment/>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4" fontId="3" fillId="16" borderId="37" xfId="0" applyNumberFormat="1" applyFont="1" applyFill="1" applyBorder="1" applyAlignment="1" applyProtection="1">
      <alignment vertical="top" wrapText="1"/>
      <protection locked="0"/>
    </xf>
    <xf numFmtId="4" fontId="3" fillId="16" borderId="38" xfId="0" applyNumberFormat="1" applyFont="1" applyFill="1" applyBorder="1" applyAlignment="1" applyProtection="1">
      <alignment vertical="top" wrapText="1"/>
      <protection locked="0"/>
    </xf>
    <xf numFmtId="4" fontId="3" fillId="16" borderId="39" xfId="0" applyNumberFormat="1" applyFont="1" applyFill="1" applyBorder="1" applyAlignment="1" applyProtection="1">
      <alignment vertical="top" wrapText="1"/>
      <protection locked="0"/>
    </xf>
    <xf numFmtId="49" fontId="1" fillId="0" borderId="46" xfId="0" applyNumberFormat="1" applyFont="1" applyBorder="1" applyAlignment="1" applyProtection="1">
      <alignment horizontal="center"/>
      <protection locked="0"/>
    </xf>
    <xf numFmtId="49" fontId="1" fillId="0" borderId="63" xfId="0" applyNumberFormat="1" applyFont="1" applyBorder="1" applyAlignment="1" applyProtection="1">
      <alignment horizontal="center"/>
      <protection locked="0"/>
    </xf>
    <xf numFmtId="0" fontId="3" fillId="0" borderId="64" xfId="0" applyFont="1" applyBorder="1" applyAlignment="1" applyProtection="1">
      <alignment horizontal="center" vertical="center"/>
      <protection locked="0"/>
    </xf>
    <xf numFmtId="0" fontId="3" fillId="0" borderId="20"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6" fillId="16" borderId="65" xfId="0" applyFont="1" applyFill="1" applyBorder="1" applyAlignment="1" applyProtection="1">
      <alignment horizontal="center"/>
      <protection locked="0"/>
    </xf>
    <xf numFmtId="0" fontId="6" fillId="0" borderId="61" xfId="0" applyFont="1" applyBorder="1" applyAlignment="1" applyProtection="1">
      <alignment horizontal="center"/>
      <protection locked="0"/>
    </xf>
    <xf numFmtId="0" fontId="6" fillId="0" borderId="62" xfId="0" applyFont="1" applyBorder="1" applyAlignment="1" applyProtection="1">
      <alignment horizontal="center"/>
      <protection locked="0"/>
    </xf>
    <xf numFmtId="0" fontId="6" fillId="0" borderId="62" xfId="0" applyFont="1" applyBorder="1" applyAlignment="1" applyProtection="1">
      <alignment horizontal="center"/>
      <protection locked="0"/>
    </xf>
    <xf numFmtId="0" fontId="6" fillId="0" borderId="62" xfId="0" applyFont="1" applyBorder="1" applyAlignment="1" applyProtection="1">
      <alignment horizontal="center" vertical="center"/>
      <protection locked="0"/>
    </xf>
    <xf numFmtId="0" fontId="6" fillId="0" borderId="64" xfId="0" applyFont="1" applyBorder="1" applyAlignment="1" applyProtection="1">
      <alignment horizontal="center"/>
      <protection locked="0"/>
    </xf>
    <xf numFmtId="43" fontId="1" fillId="0" borderId="20" xfId="0" applyNumberFormat="1" applyFont="1" applyFill="1" applyBorder="1" applyAlignment="1" applyProtection="1">
      <alignment/>
      <protection locked="0"/>
    </xf>
    <xf numFmtId="0" fontId="1" fillId="0" borderId="20" xfId="0" applyFont="1" applyFill="1" applyBorder="1" applyAlignment="1" applyProtection="1">
      <alignment/>
      <protection locked="0"/>
    </xf>
    <xf numFmtId="164" fontId="1" fillId="0" borderId="20" xfId="0" applyNumberFormat="1" applyFont="1" applyFill="1" applyBorder="1" applyAlignment="1" applyProtection="1">
      <alignment/>
      <protection locked="0"/>
    </xf>
    <xf numFmtId="0" fontId="6" fillId="16" borderId="66" xfId="0" applyFont="1" applyFill="1" applyBorder="1" applyAlignment="1" applyProtection="1">
      <alignment horizontal="center"/>
      <protection locked="0"/>
    </xf>
    <xf numFmtId="0" fontId="1" fillId="0" borderId="62" xfId="0" applyFont="1" applyBorder="1" applyAlignment="1" applyProtection="1">
      <alignment horizontal="center"/>
      <protection locked="0"/>
    </xf>
    <xf numFmtId="0" fontId="0" fillId="0" borderId="62" xfId="0" applyBorder="1" applyAlignment="1">
      <alignment horizontal="center"/>
    </xf>
    <xf numFmtId="0" fontId="0" fillId="0" borderId="64" xfId="0"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4"/>
  <sheetViews>
    <sheetView tabSelected="1" zoomScale="70" zoomScaleNormal="70" zoomScalePageLayoutView="0" workbookViewId="0" topLeftCell="A1">
      <selection activeCell="N19" sqref="N19"/>
    </sheetView>
  </sheetViews>
  <sheetFormatPr defaultColWidth="9.140625" defaultRowHeight="12.75"/>
  <cols>
    <col min="1" max="1" width="2.00390625" style="3" customWidth="1"/>
    <col min="2" max="2" width="13.421875" style="3" customWidth="1"/>
    <col min="3" max="3" width="24.57421875" style="61" bestFit="1" customWidth="1"/>
    <col min="4" max="4" width="96.28125" style="3" bestFit="1" customWidth="1"/>
    <col min="5" max="5" width="10.57421875" style="70" customWidth="1"/>
    <col min="6" max="6" width="20.00390625" style="70" customWidth="1"/>
    <col min="7" max="7" width="21.7109375" style="3" bestFit="1" customWidth="1"/>
    <col min="8" max="8" width="45.8515625" style="3" customWidth="1"/>
    <col min="9" max="9" width="41.28125" style="3" bestFit="1" customWidth="1"/>
    <col min="10" max="10" width="30.140625" style="3" bestFit="1" customWidth="1"/>
    <col min="11" max="11" width="25.8515625" style="3" bestFit="1" customWidth="1"/>
    <col min="12" max="12" width="41.57421875" style="3" bestFit="1" customWidth="1"/>
    <col min="13" max="16384" width="9.140625" style="3" customWidth="1"/>
  </cols>
  <sheetData>
    <row r="1" spans="2:9" ht="13.5" thickTop="1">
      <c r="B1" s="4"/>
      <c r="C1" s="58"/>
      <c r="D1" s="4"/>
      <c r="E1" s="4"/>
      <c r="F1" s="4"/>
      <c r="G1" s="4"/>
      <c r="H1" s="4"/>
      <c r="I1" s="5"/>
    </row>
    <row r="2" spans="2:9" ht="12.75">
      <c r="B2" s="6" t="s">
        <v>167</v>
      </c>
      <c r="F2" s="157" t="s">
        <v>73</v>
      </c>
      <c r="G2" s="157"/>
      <c r="H2" s="113">
        <v>303666.9</v>
      </c>
      <c r="I2" s="7" t="s">
        <v>74</v>
      </c>
    </row>
    <row r="3" spans="2:9" ht="12.75">
      <c r="B3" s="8" t="s">
        <v>168</v>
      </c>
      <c r="C3" s="62"/>
      <c r="E3" s="69"/>
      <c r="F3" s="157" t="s">
        <v>112</v>
      </c>
      <c r="G3" s="157"/>
      <c r="H3" s="113">
        <v>33359.59</v>
      </c>
      <c r="I3" s="7"/>
    </row>
    <row r="5" spans="2:9" ht="12.75">
      <c r="B5" s="6" t="s">
        <v>75</v>
      </c>
      <c r="C5" s="85" t="s">
        <v>120</v>
      </c>
      <c r="D5" s="86" t="s">
        <v>121</v>
      </c>
      <c r="E5" s="68"/>
      <c r="F5" s="68"/>
      <c r="G5" s="9"/>
      <c r="H5" s="9"/>
      <c r="I5" s="10" t="s">
        <v>76</v>
      </c>
    </row>
    <row r="6" spans="2:9" ht="12.75">
      <c r="B6" s="11"/>
      <c r="C6" s="63"/>
      <c r="D6" s="12"/>
      <c r="E6" s="69"/>
      <c r="F6" s="69"/>
      <c r="H6" s="12"/>
      <c r="I6" s="13" t="s">
        <v>101</v>
      </c>
    </row>
    <row r="7" spans="2:6" ht="12.75">
      <c r="B7" s="56" t="s">
        <v>77</v>
      </c>
      <c r="C7" s="160"/>
      <c r="D7" s="160"/>
      <c r="E7" s="160"/>
      <c r="F7" s="160"/>
    </row>
    <row r="8" ht="13.5" thickBot="1"/>
    <row r="9" spans="2:12" ht="13.5" thickBot="1">
      <c r="B9" s="161" t="s">
        <v>52</v>
      </c>
      <c r="C9" s="162"/>
      <c r="D9" s="162"/>
      <c r="E9" s="162"/>
      <c r="F9" s="162"/>
      <c r="G9" s="162"/>
      <c r="H9" s="162"/>
      <c r="I9" s="162"/>
      <c r="J9" s="162"/>
      <c r="K9" s="162"/>
      <c r="L9" s="168"/>
    </row>
    <row r="10" spans="1:12" ht="13.5" thickBot="1">
      <c r="A10" s="14"/>
      <c r="B10" s="172" t="s">
        <v>104</v>
      </c>
      <c r="C10" s="173"/>
      <c r="D10" s="174" t="s">
        <v>105</v>
      </c>
      <c r="E10" s="175" t="s">
        <v>106</v>
      </c>
      <c r="F10" s="175" t="s">
        <v>107</v>
      </c>
      <c r="G10" s="174" t="s">
        <v>108</v>
      </c>
      <c r="H10" s="174" t="s">
        <v>109</v>
      </c>
      <c r="I10" s="174" t="s">
        <v>110</v>
      </c>
      <c r="J10" s="174" t="s">
        <v>53</v>
      </c>
      <c r="K10" s="174" t="s">
        <v>54</v>
      </c>
      <c r="L10" s="176" t="s">
        <v>55</v>
      </c>
    </row>
    <row r="11" spans="2:12" ht="13.5" thickBot="1">
      <c r="B11" s="171" t="s">
        <v>78</v>
      </c>
      <c r="C11" s="171"/>
      <c r="D11" s="171"/>
      <c r="E11" s="171"/>
      <c r="F11" s="180"/>
      <c r="G11" s="172" t="s">
        <v>79</v>
      </c>
      <c r="H11" s="181"/>
      <c r="I11" s="181"/>
      <c r="J11" s="182"/>
      <c r="K11" s="182"/>
      <c r="L11" s="183"/>
    </row>
    <row r="13" spans="2:12" ht="12.75">
      <c r="B13" s="143" t="s">
        <v>80</v>
      </c>
      <c r="C13" s="144"/>
      <c r="D13" s="15" t="s">
        <v>81</v>
      </c>
      <c r="E13" s="16" t="s">
        <v>82</v>
      </c>
      <c r="F13" s="16" t="s">
        <v>83</v>
      </c>
      <c r="G13" s="140" t="s">
        <v>84</v>
      </c>
      <c r="H13" s="140"/>
      <c r="I13" s="17" t="s">
        <v>88</v>
      </c>
      <c r="J13" s="169" t="s">
        <v>56</v>
      </c>
      <c r="K13" s="169" t="s">
        <v>57</v>
      </c>
      <c r="L13" s="169" t="s">
        <v>59</v>
      </c>
    </row>
    <row r="14" spans="2:12" ht="12.75">
      <c r="B14" s="158" t="s">
        <v>113</v>
      </c>
      <c r="C14" s="159"/>
      <c r="D14" s="18"/>
      <c r="E14" s="19" t="s">
        <v>85</v>
      </c>
      <c r="F14" s="69"/>
      <c r="G14" s="20" t="s">
        <v>86</v>
      </c>
      <c r="H14" s="20" t="s">
        <v>87</v>
      </c>
      <c r="I14" s="21" t="s">
        <v>114</v>
      </c>
      <c r="J14" s="169" t="s">
        <v>86</v>
      </c>
      <c r="K14" s="169" t="s">
        <v>58</v>
      </c>
      <c r="L14" s="170" t="s">
        <v>114</v>
      </c>
    </row>
    <row r="15" spans="2:12" ht="12.75">
      <c r="B15" s="166"/>
      <c r="C15" s="167"/>
      <c r="D15" s="22"/>
      <c r="E15" s="82" t="s">
        <v>89</v>
      </c>
      <c r="F15" s="68"/>
      <c r="G15" s="23"/>
      <c r="H15" s="24" t="s">
        <v>90</v>
      </c>
      <c r="I15" s="25"/>
      <c r="J15" s="97"/>
      <c r="K15" s="97"/>
      <c r="L15" s="97"/>
    </row>
    <row r="16" spans="2:12" ht="12.75">
      <c r="B16" s="141" t="s">
        <v>103</v>
      </c>
      <c r="C16" s="141"/>
      <c r="D16" s="142"/>
      <c r="E16" s="142"/>
      <c r="F16" s="142"/>
      <c r="G16" s="142"/>
      <c r="H16" s="142"/>
      <c r="I16" s="142"/>
      <c r="J16" s="27"/>
      <c r="K16" s="27"/>
      <c r="L16" s="27"/>
    </row>
    <row r="17" spans="2:12" ht="12.75">
      <c r="B17" s="117" t="s">
        <v>119</v>
      </c>
      <c r="C17" s="118"/>
      <c r="D17" s="119"/>
      <c r="E17" s="71"/>
      <c r="F17" s="71"/>
      <c r="G17" s="26"/>
      <c r="H17" s="27"/>
      <c r="I17" s="28"/>
      <c r="J17" s="27"/>
      <c r="K17" s="27"/>
      <c r="L17" s="27"/>
    </row>
    <row r="18" spans="2:12" ht="25.5">
      <c r="B18" s="29">
        <v>1</v>
      </c>
      <c r="C18" s="98" t="s">
        <v>122</v>
      </c>
      <c r="D18" s="57" t="s">
        <v>132</v>
      </c>
      <c r="E18" s="87" t="s">
        <v>143</v>
      </c>
      <c r="F18" s="106">
        <v>100</v>
      </c>
      <c r="G18" s="104"/>
      <c r="H18" s="50"/>
      <c r="I18" s="30">
        <f>F18*G18</f>
        <v>0</v>
      </c>
      <c r="J18" s="97"/>
      <c r="K18" s="97" t="e">
        <f>J18/G18</f>
        <v>#DIV/0!</v>
      </c>
      <c r="L18" s="97">
        <f>J18*F18</f>
        <v>0</v>
      </c>
    </row>
    <row r="19" spans="2:12" ht="127.5">
      <c r="B19" s="29">
        <f>B18+1</f>
        <v>2</v>
      </c>
      <c r="C19" s="98" t="s">
        <v>123</v>
      </c>
      <c r="D19" s="57" t="s">
        <v>133</v>
      </c>
      <c r="E19" s="87" t="s">
        <v>144</v>
      </c>
      <c r="F19" s="106">
        <v>334.1</v>
      </c>
      <c r="G19" s="104"/>
      <c r="H19" s="50"/>
      <c r="I19" s="30">
        <f aca="true" t="shared" si="0" ref="I19:I76">F19*G19</f>
        <v>0</v>
      </c>
      <c r="J19" s="97"/>
      <c r="K19" s="97"/>
      <c r="L19" s="97"/>
    </row>
    <row r="20" spans="2:12" ht="102">
      <c r="B20" s="29">
        <f aca="true" t="shared" si="1" ref="B20:B28">B19+1</f>
        <v>3</v>
      </c>
      <c r="C20" s="98" t="s">
        <v>169</v>
      </c>
      <c r="D20" s="57" t="s">
        <v>134</v>
      </c>
      <c r="E20" s="87" t="s">
        <v>144</v>
      </c>
      <c r="F20" s="106">
        <v>9</v>
      </c>
      <c r="G20" s="104"/>
      <c r="H20" s="50"/>
      <c r="I20" s="30">
        <f t="shared" si="0"/>
        <v>0</v>
      </c>
      <c r="J20" s="97"/>
      <c r="K20" s="97"/>
      <c r="L20" s="97"/>
    </row>
    <row r="21" spans="2:12" ht="25.5">
      <c r="B21" s="29">
        <f t="shared" si="1"/>
        <v>4</v>
      </c>
      <c r="C21" s="98" t="s">
        <v>124</v>
      </c>
      <c r="D21" s="57" t="s">
        <v>135</v>
      </c>
      <c r="E21" s="87" t="s">
        <v>145</v>
      </c>
      <c r="F21" s="106">
        <v>653.8</v>
      </c>
      <c r="G21" s="104"/>
      <c r="H21" s="50"/>
      <c r="I21" s="30">
        <f t="shared" si="0"/>
        <v>0</v>
      </c>
      <c r="J21" s="178"/>
      <c r="K21" s="97"/>
      <c r="L21" s="97"/>
    </row>
    <row r="22" spans="2:12" ht="25.5">
      <c r="B22" s="29">
        <f t="shared" si="1"/>
        <v>5</v>
      </c>
      <c r="C22" s="98" t="s">
        <v>125</v>
      </c>
      <c r="D22" s="57" t="s">
        <v>136</v>
      </c>
      <c r="E22" s="87" t="s">
        <v>146</v>
      </c>
      <c r="F22" s="106">
        <v>533</v>
      </c>
      <c r="G22" s="104"/>
      <c r="H22" s="50"/>
      <c r="I22" s="30">
        <f t="shared" si="0"/>
        <v>0</v>
      </c>
      <c r="J22" s="178"/>
      <c r="K22" s="97"/>
      <c r="L22" s="97"/>
    </row>
    <row r="23" spans="2:12" ht="25.5">
      <c r="B23" s="29">
        <f t="shared" si="1"/>
        <v>6</v>
      </c>
      <c r="C23" s="98" t="s">
        <v>126</v>
      </c>
      <c r="D23" s="57" t="s">
        <v>137</v>
      </c>
      <c r="E23" s="87" t="s">
        <v>146</v>
      </c>
      <c r="F23" s="106">
        <v>100</v>
      </c>
      <c r="G23" s="104"/>
      <c r="H23" s="50"/>
      <c r="I23" s="30">
        <f t="shared" si="0"/>
        <v>0</v>
      </c>
      <c r="J23" s="178"/>
      <c r="K23" s="97"/>
      <c r="L23" s="97"/>
    </row>
    <row r="24" spans="2:12" ht="51">
      <c r="B24" s="29">
        <f t="shared" si="1"/>
        <v>7</v>
      </c>
      <c r="C24" s="98" t="s">
        <v>127</v>
      </c>
      <c r="D24" s="57" t="s">
        <v>138</v>
      </c>
      <c r="E24" s="87" t="s">
        <v>144</v>
      </c>
      <c r="F24" s="106">
        <v>649.627</v>
      </c>
      <c r="G24" s="104"/>
      <c r="H24" s="50"/>
      <c r="I24" s="30">
        <f t="shared" si="0"/>
        <v>0</v>
      </c>
      <c r="J24" s="178"/>
      <c r="K24" s="97"/>
      <c r="L24" s="97"/>
    </row>
    <row r="25" spans="2:12" ht="63.75">
      <c r="B25" s="29">
        <f t="shared" si="1"/>
        <v>8</v>
      </c>
      <c r="C25" s="98" t="s">
        <v>128</v>
      </c>
      <c r="D25" s="57" t="s">
        <v>139</v>
      </c>
      <c r="E25" s="87" t="s">
        <v>144</v>
      </c>
      <c r="F25" s="106">
        <v>653.8</v>
      </c>
      <c r="G25" s="104"/>
      <c r="H25" s="50"/>
      <c r="I25" s="30">
        <f t="shared" si="0"/>
        <v>0</v>
      </c>
      <c r="J25" s="178"/>
      <c r="K25" s="97"/>
      <c r="L25" s="97"/>
    </row>
    <row r="26" spans="2:12" ht="127.5">
      <c r="B26" s="29">
        <f t="shared" si="1"/>
        <v>9</v>
      </c>
      <c r="C26" s="98" t="s">
        <v>129</v>
      </c>
      <c r="D26" s="57" t="s">
        <v>140</v>
      </c>
      <c r="E26" s="87" t="s">
        <v>144</v>
      </c>
      <c r="F26" s="106">
        <v>67.85</v>
      </c>
      <c r="G26" s="104"/>
      <c r="H26" s="50"/>
      <c r="I26" s="30">
        <f t="shared" si="0"/>
        <v>0</v>
      </c>
      <c r="J26" s="178"/>
      <c r="K26" s="97"/>
      <c r="L26" s="97"/>
    </row>
    <row r="27" spans="2:12" ht="102">
      <c r="B27" s="29">
        <f t="shared" si="1"/>
        <v>10</v>
      </c>
      <c r="C27" s="98" t="s">
        <v>130</v>
      </c>
      <c r="D27" s="57" t="s">
        <v>141</v>
      </c>
      <c r="E27" s="87" t="s">
        <v>147</v>
      </c>
      <c r="F27" s="106">
        <v>15933.62</v>
      </c>
      <c r="G27" s="104"/>
      <c r="H27" s="50"/>
      <c r="I27" s="30">
        <f t="shared" si="0"/>
        <v>0</v>
      </c>
      <c r="J27" s="178"/>
      <c r="K27" s="97"/>
      <c r="L27" s="97"/>
    </row>
    <row r="28" spans="2:12" ht="76.5">
      <c r="B28" s="29">
        <f t="shared" si="1"/>
        <v>11</v>
      </c>
      <c r="C28" s="98" t="s">
        <v>131</v>
      </c>
      <c r="D28" s="57" t="s">
        <v>142</v>
      </c>
      <c r="E28" s="87" t="s">
        <v>144</v>
      </c>
      <c r="F28" s="106">
        <v>653.8</v>
      </c>
      <c r="G28" s="104"/>
      <c r="H28" s="50"/>
      <c r="I28" s="30">
        <f t="shared" si="0"/>
        <v>0</v>
      </c>
      <c r="J28" s="179"/>
      <c r="K28" s="97"/>
      <c r="L28" s="97"/>
    </row>
    <row r="29" spans="2:12" ht="12.75">
      <c r="B29" s="163" t="s">
        <v>176</v>
      </c>
      <c r="C29" s="164"/>
      <c r="D29" s="165"/>
      <c r="E29" s="92"/>
      <c r="F29" s="107"/>
      <c r="G29" s="31"/>
      <c r="H29" s="31"/>
      <c r="I29" s="93"/>
      <c r="J29" s="93"/>
      <c r="K29" s="93"/>
      <c r="L29" s="93"/>
    </row>
    <row r="30" spans="1:12" ht="165" customHeight="1">
      <c r="A30" s="97"/>
      <c r="B30" s="29">
        <f>B28+1</f>
        <v>12</v>
      </c>
      <c r="C30" s="89" t="s">
        <v>148</v>
      </c>
      <c r="D30" s="90" t="s">
        <v>158</v>
      </c>
      <c r="E30" s="91" t="s">
        <v>174</v>
      </c>
      <c r="F30" s="105">
        <v>5.51</v>
      </c>
      <c r="G30" s="104"/>
      <c r="H30" s="50"/>
      <c r="I30" s="30">
        <f t="shared" si="0"/>
        <v>0</v>
      </c>
      <c r="J30" s="177"/>
      <c r="K30" s="97"/>
      <c r="L30" s="97"/>
    </row>
    <row r="31" spans="1:12" ht="38.25">
      <c r="A31" s="97"/>
      <c r="B31" s="29">
        <f aca="true" t="shared" si="2" ref="B31:B38">B30+1</f>
        <v>13</v>
      </c>
      <c r="C31" s="89" t="s">
        <v>149</v>
      </c>
      <c r="D31" s="90" t="s">
        <v>159</v>
      </c>
      <c r="E31" s="91" t="s">
        <v>144</v>
      </c>
      <c r="F31" s="105">
        <v>90</v>
      </c>
      <c r="G31" s="104"/>
      <c r="H31" s="50"/>
      <c r="I31" s="30">
        <f t="shared" si="0"/>
        <v>0</v>
      </c>
      <c r="J31" s="177"/>
      <c r="K31" s="97"/>
      <c r="L31" s="97"/>
    </row>
    <row r="32" spans="1:12" ht="102">
      <c r="A32" s="97"/>
      <c r="B32" s="29">
        <f t="shared" si="2"/>
        <v>14</v>
      </c>
      <c r="C32" s="89" t="s">
        <v>150</v>
      </c>
      <c r="D32" s="90" t="s">
        <v>160</v>
      </c>
      <c r="E32" s="91" t="s">
        <v>144</v>
      </c>
      <c r="F32" s="105">
        <v>130</v>
      </c>
      <c r="G32" s="104"/>
      <c r="H32" s="50"/>
      <c r="I32" s="30">
        <f t="shared" si="0"/>
        <v>0</v>
      </c>
      <c r="J32" s="177"/>
      <c r="K32" s="97"/>
      <c r="L32" s="97"/>
    </row>
    <row r="33" spans="1:12" ht="12.75">
      <c r="A33" s="97"/>
      <c r="B33" s="29">
        <f t="shared" si="2"/>
        <v>15</v>
      </c>
      <c r="C33" s="89" t="s">
        <v>151</v>
      </c>
      <c r="D33" s="90" t="s">
        <v>161</v>
      </c>
      <c r="E33" s="91" t="s">
        <v>175</v>
      </c>
      <c r="F33" s="105">
        <v>10</v>
      </c>
      <c r="G33" s="104"/>
      <c r="H33" s="50"/>
      <c r="I33" s="30">
        <f t="shared" si="0"/>
        <v>0</v>
      </c>
      <c r="J33" s="177"/>
      <c r="K33" s="97"/>
      <c r="L33" s="97"/>
    </row>
    <row r="34" spans="1:12" ht="51">
      <c r="A34" s="97"/>
      <c r="B34" s="29">
        <f t="shared" si="2"/>
        <v>16</v>
      </c>
      <c r="C34" s="89" t="s">
        <v>152</v>
      </c>
      <c r="D34" s="90" t="s">
        <v>162</v>
      </c>
      <c r="E34" s="91" t="s">
        <v>144</v>
      </c>
      <c r="F34" s="105">
        <v>186.252</v>
      </c>
      <c r="G34" s="104"/>
      <c r="H34" s="50"/>
      <c r="I34" s="30">
        <f t="shared" si="0"/>
        <v>0</v>
      </c>
      <c r="J34" s="177"/>
      <c r="K34" s="97"/>
      <c r="L34" s="97"/>
    </row>
    <row r="35" spans="1:12" ht="76.5">
      <c r="A35" s="97"/>
      <c r="B35" s="29">
        <f t="shared" si="2"/>
        <v>17</v>
      </c>
      <c r="C35" s="89" t="s">
        <v>153</v>
      </c>
      <c r="D35" s="90" t="s">
        <v>163</v>
      </c>
      <c r="E35" s="91" t="s">
        <v>144</v>
      </c>
      <c r="F35" s="105">
        <v>40</v>
      </c>
      <c r="G35" s="104"/>
      <c r="H35" s="50"/>
      <c r="I35" s="30">
        <f t="shared" si="0"/>
        <v>0</v>
      </c>
      <c r="J35" s="177"/>
      <c r="K35" s="97"/>
      <c r="L35" s="97"/>
    </row>
    <row r="36" spans="1:12" ht="127.5">
      <c r="A36" s="97"/>
      <c r="B36" s="29">
        <f t="shared" si="2"/>
        <v>18</v>
      </c>
      <c r="C36" s="89" t="s">
        <v>154</v>
      </c>
      <c r="D36" s="90" t="s">
        <v>164</v>
      </c>
      <c r="E36" s="91" t="s">
        <v>146</v>
      </c>
      <c r="F36" s="105">
        <v>926.5</v>
      </c>
      <c r="G36" s="104"/>
      <c r="H36" s="50"/>
      <c r="I36" s="30">
        <f t="shared" si="0"/>
        <v>0</v>
      </c>
      <c r="J36" s="177"/>
      <c r="K36" s="97"/>
      <c r="L36" s="97"/>
    </row>
    <row r="37" spans="1:12" ht="127.5">
      <c r="A37" s="97"/>
      <c r="B37" s="29">
        <f t="shared" si="2"/>
        <v>19</v>
      </c>
      <c r="C37" s="89" t="s">
        <v>155</v>
      </c>
      <c r="D37" s="90" t="s">
        <v>165</v>
      </c>
      <c r="E37" s="91" t="s">
        <v>146</v>
      </c>
      <c r="F37" s="105">
        <v>1112.85</v>
      </c>
      <c r="G37" s="104"/>
      <c r="H37" s="50"/>
      <c r="I37" s="30">
        <f t="shared" si="0"/>
        <v>0</v>
      </c>
      <c r="J37" s="177"/>
      <c r="K37" s="97"/>
      <c r="L37" s="97"/>
    </row>
    <row r="38" spans="1:12" ht="191.25" customHeight="1">
      <c r="A38" s="97"/>
      <c r="B38" s="29">
        <f t="shared" si="2"/>
        <v>20</v>
      </c>
      <c r="C38" s="89" t="s">
        <v>156</v>
      </c>
      <c r="D38" s="90" t="s">
        <v>172</v>
      </c>
      <c r="E38" s="91" t="s">
        <v>144</v>
      </c>
      <c r="F38" s="105">
        <v>176</v>
      </c>
      <c r="G38" s="104"/>
      <c r="H38" s="99"/>
      <c r="I38" s="100">
        <f>F38*G38</f>
        <v>0</v>
      </c>
      <c r="J38" s="177"/>
      <c r="K38" s="97"/>
      <c r="L38" s="97"/>
    </row>
    <row r="39" spans="1:12" ht="38.25">
      <c r="A39" s="97"/>
      <c r="B39" s="29">
        <v>21</v>
      </c>
      <c r="C39" s="89" t="s">
        <v>157</v>
      </c>
      <c r="D39" s="90" t="s">
        <v>173</v>
      </c>
      <c r="E39" s="91" t="s">
        <v>146</v>
      </c>
      <c r="F39" s="105">
        <v>569</v>
      </c>
      <c r="G39" s="104"/>
      <c r="H39" s="99"/>
      <c r="I39" s="100">
        <f>F39*G39</f>
        <v>0</v>
      </c>
      <c r="J39" s="177"/>
      <c r="K39" s="97"/>
      <c r="L39" s="97"/>
    </row>
    <row r="40" spans="2:12" ht="12.75">
      <c r="B40" s="126" t="s">
        <v>170</v>
      </c>
      <c r="C40" s="127"/>
      <c r="D40" s="128"/>
      <c r="E40" s="94"/>
      <c r="F40" s="108"/>
      <c r="G40" s="95"/>
      <c r="H40" s="95"/>
      <c r="I40" s="96"/>
      <c r="J40" s="178"/>
      <c r="K40" s="97"/>
      <c r="L40" s="97"/>
    </row>
    <row r="41" spans="2:12" ht="102">
      <c r="B41" s="29">
        <v>22</v>
      </c>
      <c r="C41" s="89" t="s">
        <v>169</v>
      </c>
      <c r="D41" s="90" t="s">
        <v>134</v>
      </c>
      <c r="E41" s="91" t="s">
        <v>144</v>
      </c>
      <c r="F41" s="105">
        <v>48.144</v>
      </c>
      <c r="G41" s="104"/>
      <c r="H41" s="50"/>
      <c r="I41" s="30">
        <f t="shared" si="0"/>
        <v>0</v>
      </c>
      <c r="J41" s="178"/>
      <c r="K41" s="97"/>
      <c r="L41" s="97"/>
    </row>
    <row r="42" spans="2:12" ht="38.25">
      <c r="B42" s="29">
        <v>23</v>
      </c>
      <c r="C42" s="89" t="s">
        <v>149</v>
      </c>
      <c r="D42" s="90" t="s">
        <v>159</v>
      </c>
      <c r="E42" s="91" t="s">
        <v>144</v>
      </c>
      <c r="F42" s="105">
        <v>25</v>
      </c>
      <c r="G42" s="104"/>
      <c r="H42" s="50"/>
      <c r="I42" s="30">
        <f t="shared" si="0"/>
        <v>0</v>
      </c>
      <c r="J42" s="178"/>
      <c r="K42" s="97"/>
      <c r="L42" s="97"/>
    </row>
    <row r="43" spans="2:12" ht="38.25">
      <c r="B43" s="29">
        <v>24</v>
      </c>
      <c r="C43" s="89" t="s">
        <v>177</v>
      </c>
      <c r="D43" s="90" t="s">
        <v>188</v>
      </c>
      <c r="E43" s="91" t="s">
        <v>144</v>
      </c>
      <c r="F43" s="105">
        <v>25</v>
      </c>
      <c r="G43" s="104"/>
      <c r="H43" s="50"/>
      <c r="I43" s="30">
        <f t="shared" si="0"/>
        <v>0</v>
      </c>
      <c r="J43" s="178"/>
      <c r="K43" s="97"/>
      <c r="L43" s="97"/>
    </row>
    <row r="44" spans="2:12" ht="102">
      <c r="B44" s="29">
        <v>25</v>
      </c>
      <c r="C44" s="89" t="s">
        <v>150</v>
      </c>
      <c r="D44" s="90" t="s">
        <v>160</v>
      </c>
      <c r="E44" s="91" t="s">
        <v>144</v>
      </c>
      <c r="F44" s="105">
        <v>5.141</v>
      </c>
      <c r="G44" s="104"/>
      <c r="H44" s="50"/>
      <c r="I44" s="30">
        <f t="shared" si="0"/>
        <v>0</v>
      </c>
      <c r="J44" s="178"/>
      <c r="K44" s="97"/>
      <c r="L44" s="97"/>
    </row>
    <row r="45" spans="2:12" ht="76.5">
      <c r="B45" s="29">
        <v>26</v>
      </c>
      <c r="C45" s="89" t="s">
        <v>178</v>
      </c>
      <c r="D45" s="90" t="s">
        <v>189</v>
      </c>
      <c r="E45" s="91" t="s">
        <v>144</v>
      </c>
      <c r="F45" s="105">
        <v>29.635</v>
      </c>
      <c r="G45" s="104"/>
      <c r="H45" s="50"/>
      <c r="I45" s="30">
        <f t="shared" si="0"/>
        <v>0</v>
      </c>
      <c r="J45" s="178"/>
      <c r="K45" s="97"/>
      <c r="L45" s="97"/>
    </row>
    <row r="46" spans="2:12" ht="51">
      <c r="B46" s="29">
        <v>27</v>
      </c>
      <c r="C46" s="89" t="s">
        <v>179</v>
      </c>
      <c r="D46" s="90" t="s">
        <v>190</v>
      </c>
      <c r="E46" s="91" t="s">
        <v>166</v>
      </c>
      <c r="F46" s="105">
        <v>652.35</v>
      </c>
      <c r="G46" s="104"/>
      <c r="H46" s="50"/>
      <c r="I46" s="30">
        <f t="shared" si="0"/>
        <v>0</v>
      </c>
      <c r="J46" s="178"/>
      <c r="K46" s="97"/>
      <c r="L46" s="97"/>
    </row>
    <row r="47" spans="2:12" ht="63.75">
      <c r="B47" s="29">
        <v>28</v>
      </c>
      <c r="C47" s="89" t="s">
        <v>180</v>
      </c>
      <c r="D47" s="90" t="s">
        <v>191</v>
      </c>
      <c r="E47" s="91" t="s">
        <v>166</v>
      </c>
      <c r="F47" s="105">
        <v>118.5</v>
      </c>
      <c r="G47" s="104"/>
      <c r="H47" s="50"/>
      <c r="I47" s="30">
        <f t="shared" si="0"/>
        <v>0</v>
      </c>
      <c r="J47" s="178"/>
      <c r="K47" s="97"/>
      <c r="L47" s="97"/>
    </row>
    <row r="48" spans="2:12" ht="76.5">
      <c r="B48" s="29">
        <v>29</v>
      </c>
      <c r="C48" s="89" t="s">
        <v>153</v>
      </c>
      <c r="D48" s="90" t="s">
        <v>163</v>
      </c>
      <c r="E48" s="91" t="s">
        <v>144</v>
      </c>
      <c r="F48" s="105">
        <v>21.25</v>
      </c>
      <c r="G48" s="104"/>
      <c r="H48" s="50"/>
      <c r="I48" s="30">
        <f t="shared" si="0"/>
        <v>0</v>
      </c>
      <c r="J48" s="178"/>
      <c r="K48" s="97"/>
      <c r="L48" s="97"/>
    </row>
    <row r="49" spans="2:12" ht="51">
      <c r="B49" s="29">
        <v>30</v>
      </c>
      <c r="C49" s="89" t="s">
        <v>181</v>
      </c>
      <c r="D49" s="90" t="s">
        <v>192</v>
      </c>
      <c r="E49" s="91" t="s">
        <v>116</v>
      </c>
      <c r="F49" s="105">
        <v>1243.9</v>
      </c>
      <c r="G49" s="104"/>
      <c r="H49" s="50"/>
      <c r="I49" s="30">
        <f t="shared" si="0"/>
        <v>0</v>
      </c>
      <c r="J49" s="178"/>
      <c r="K49" s="97"/>
      <c r="L49" s="97"/>
    </row>
    <row r="50" spans="2:12" ht="89.25">
      <c r="B50" s="29">
        <v>31</v>
      </c>
      <c r="C50" s="89" t="s">
        <v>182</v>
      </c>
      <c r="D50" s="90" t="s">
        <v>193</v>
      </c>
      <c r="E50" s="91" t="s">
        <v>2</v>
      </c>
      <c r="F50" s="105">
        <v>6</v>
      </c>
      <c r="G50" s="104"/>
      <c r="H50" s="50"/>
      <c r="I50" s="30">
        <f t="shared" si="0"/>
        <v>0</v>
      </c>
      <c r="J50" s="178"/>
      <c r="K50" s="97"/>
      <c r="L50" s="97"/>
    </row>
    <row r="51" spans="2:12" ht="89.25">
      <c r="B51" s="29">
        <v>32</v>
      </c>
      <c r="C51" s="89" t="s">
        <v>183</v>
      </c>
      <c r="D51" s="90" t="s">
        <v>194</v>
      </c>
      <c r="E51" s="91" t="s">
        <v>2</v>
      </c>
      <c r="F51" s="105">
        <v>12</v>
      </c>
      <c r="G51" s="104"/>
      <c r="H51" s="50"/>
      <c r="I51" s="30">
        <f t="shared" si="0"/>
        <v>0</v>
      </c>
      <c r="J51" s="178"/>
      <c r="K51" s="97"/>
      <c r="L51" s="97"/>
    </row>
    <row r="52" spans="2:12" ht="63.75">
      <c r="B52" s="29">
        <v>33</v>
      </c>
      <c r="C52" s="89" t="s">
        <v>184</v>
      </c>
      <c r="D52" s="90" t="s">
        <v>195</v>
      </c>
      <c r="E52" s="91" t="s">
        <v>2</v>
      </c>
      <c r="F52" s="105">
        <v>6</v>
      </c>
      <c r="G52" s="104"/>
      <c r="H52" s="50"/>
      <c r="I52" s="30">
        <f t="shared" si="0"/>
        <v>0</v>
      </c>
      <c r="J52" s="178"/>
      <c r="K52" s="97"/>
      <c r="L52" s="97"/>
    </row>
    <row r="53" spans="2:12" ht="63.75">
      <c r="B53" s="29">
        <v>34</v>
      </c>
      <c r="C53" s="89" t="s">
        <v>185</v>
      </c>
      <c r="D53" s="90" t="s">
        <v>0</v>
      </c>
      <c r="E53" s="91" t="s">
        <v>2</v>
      </c>
      <c r="F53" s="105">
        <v>1</v>
      </c>
      <c r="G53" s="104"/>
      <c r="H53" s="50"/>
      <c r="I53" s="30">
        <f t="shared" si="0"/>
        <v>0</v>
      </c>
      <c r="J53" s="178"/>
      <c r="K53" s="97"/>
      <c r="L53" s="97"/>
    </row>
    <row r="54" spans="2:12" ht="38.25">
      <c r="B54" s="29">
        <v>35</v>
      </c>
      <c r="C54" s="89" t="s">
        <v>186</v>
      </c>
      <c r="D54" s="90" t="s">
        <v>171</v>
      </c>
      <c r="E54" s="91" t="s">
        <v>2</v>
      </c>
      <c r="F54" s="105">
        <v>2</v>
      </c>
      <c r="G54" s="104"/>
      <c r="H54" s="50"/>
      <c r="I54" s="30">
        <f t="shared" si="0"/>
        <v>0</v>
      </c>
      <c r="J54" s="178"/>
      <c r="K54" s="97"/>
      <c r="L54" s="97"/>
    </row>
    <row r="55" spans="2:12" ht="140.25">
      <c r="B55" s="29">
        <v>36</v>
      </c>
      <c r="C55" s="89" t="s">
        <v>187</v>
      </c>
      <c r="D55" s="90" t="s">
        <v>1</v>
      </c>
      <c r="E55" s="91" t="s">
        <v>143</v>
      </c>
      <c r="F55" s="105">
        <v>400</v>
      </c>
      <c r="G55" s="104"/>
      <c r="H55" s="50"/>
      <c r="I55" s="30">
        <f t="shared" si="0"/>
        <v>0</v>
      </c>
      <c r="J55" s="178"/>
      <c r="K55" s="97"/>
      <c r="L55" s="97"/>
    </row>
    <row r="56" spans="2:13" ht="12.75">
      <c r="B56" s="117" t="s">
        <v>3</v>
      </c>
      <c r="C56" s="118"/>
      <c r="D56" s="119"/>
      <c r="E56" s="139"/>
      <c r="F56" s="139"/>
      <c r="G56" s="31"/>
      <c r="H56" s="31"/>
      <c r="I56" s="32"/>
      <c r="J56" s="32"/>
      <c r="K56" s="32"/>
      <c r="L56" s="32"/>
      <c r="M56" s="2"/>
    </row>
    <row r="57" spans="2:13" ht="102">
      <c r="B57" s="29">
        <v>37</v>
      </c>
      <c r="C57" s="89" t="s">
        <v>169</v>
      </c>
      <c r="D57" s="90" t="s">
        <v>134</v>
      </c>
      <c r="E57" s="91" t="s">
        <v>144</v>
      </c>
      <c r="F57" s="105">
        <v>205.225</v>
      </c>
      <c r="G57" s="104"/>
      <c r="H57" s="50"/>
      <c r="I57" s="30">
        <f t="shared" si="0"/>
        <v>0</v>
      </c>
      <c r="J57" s="177"/>
      <c r="K57" s="178"/>
      <c r="L57" s="178"/>
      <c r="M57" s="2"/>
    </row>
    <row r="58" spans="2:13" ht="38.25">
      <c r="B58" s="29">
        <v>38</v>
      </c>
      <c r="C58" s="89" t="s">
        <v>149</v>
      </c>
      <c r="D58" s="90" t="s">
        <v>159</v>
      </c>
      <c r="E58" s="91" t="s">
        <v>144</v>
      </c>
      <c r="F58" s="105">
        <v>25</v>
      </c>
      <c r="G58" s="104"/>
      <c r="H58" s="50"/>
      <c r="I58" s="30">
        <f t="shared" si="0"/>
        <v>0</v>
      </c>
      <c r="J58" s="177"/>
      <c r="K58" s="178"/>
      <c r="L58" s="178"/>
      <c r="M58" s="2"/>
    </row>
    <row r="59" spans="2:13" ht="38.25">
      <c r="B59" s="29">
        <v>39</v>
      </c>
      <c r="C59" s="89" t="s">
        <v>177</v>
      </c>
      <c r="D59" s="90" t="s">
        <v>188</v>
      </c>
      <c r="E59" s="91" t="s">
        <v>144</v>
      </c>
      <c r="F59" s="105">
        <v>25</v>
      </c>
      <c r="G59" s="104"/>
      <c r="H59" s="50"/>
      <c r="I59" s="30">
        <f t="shared" si="0"/>
        <v>0</v>
      </c>
      <c r="J59" s="177"/>
      <c r="K59" s="178"/>
      <c r="L59" s="178"/>
      <c r="M59" s="2"/>
    </row>
    <row r="60" spans="2:13" ht="12.75">
      <c r="B60" s="29">
        <v>40</v>
      </c>
      <c r="C60" s="89" t="s">
        <v>151</v>
      </c>
      <c r="D60" s="90" t="s">
        <v>161</v>
      </c>
      <c r="E60" s="91" t="s">
        <v>175</v>
      </c>
      <c r="F60" s="105">
        <v>10</v>
      </c>
      <c r="G60" s="104"/>
      <c r="H60" s="50"/>
      <c r="I60" s="30">
        <f t="shared" si="0"/>
        <v>0</v>
      </c>
      <c r="J60" s="177"/>
      <c r="K60" s="178"/>
      <c r="L60" s="178"/>
      <c r="M60" s="2"/>
    </row>
    <row r="61" spans="2:13" ht="76.5">
      <c r="B61" s="29">
        <v>41</v>
      </c>
      <c r="C61" s="89" t="s">
        <v>153</v>
      </c>
      <c r="D61" s="90" t="s">
        <v>163</v>
      </c>
      <c r="E61" s="91" t="s">
        <v>144</v>
      </c>
      <c r="F61" s="105">
        <v>126.65</v>
      </c>
      <c r="G61" s="104"/>
      <c r="H61" s="50"/>
      <c r="I61" s="30">
        <f t="shared" si="0"/>
        <v>0</v>
      </c>
      <c r="J61" s="177"/>
      <c r="K61" s="178"/>
      <c r="L61" s="178"/>
      <c r="M61" s="2"/>
    </row>
    <row r="62" spans="2:13" ht="51">
      <c r="B62" s="29">
        <v>42</v>
      </c>
      <c r="C62" s="89" t="s">
        <v>4</v>
      </c>
      <c r="D62" s="90" t="s">
        <v>15</v>
      </c>
      <c r="E62" s="91" t="s">
        <v>144</v>
      </c>
      <c r="F62" s="105">
        <v>10.625</v>
      </c>
      <c r="G62" s="104"/>
      <c r="H62" s="50"/>
      <c r="I62" s="30">
        <f t="shared" si="0"/>
        <v>0</v>
      </c>
      <c r="J62" s="177"/>
      <c r="K62" s="178"/>
      <c r="L62" s="178"/>
      <c r="M62" s="2"/>
    </row>
    <row r="63" spans="2:13" ht="25.5">
      <c r="B63" s="29">
        <v>43</v>
      </c>
      <c r="C63" s="89" t="s">
        <v>5</v>
      </c>
      <c r="D63" s="90" t="s">
        <v>16</v>
      </c>
      <c r="E63" s="91" t="s">
        <v>144</v>
      </c>
      <c r="F63" s="105">
        <v>85</v>
      </c>
      <c r="G63" s="104"/>
      <c r="H63" s="50"/>
      <c r="I63" s="30">
        <f t="shared" si="0"/>
        <v>0</v>
      </c>
      <c r="J63" s="177"/>
      <c r="K63" s="178"/>
      <c r="L63" s="178"/>
      <c r="M63" s="2"/>
    </row>
    <row r="64" spans="2:13" ht="25.5">
      <c r="B64" s="29">
        <v>44</v>
      </c>
      <c r="C64" s="89" t="s">
        <v>5</v>
      </c>
      <c r="D64" s="90" t="s">
        <v>16</v>
      </c>
      <c r="E64" s="91" t="s">
        <v>144</v>
      </c>
      <c r="F64" s="105">
        <v>100</v>
      </c>
      <c r="G64" s="104"/>
      <c r="H64" s="50"/>
      <c r="I64" s="30">
        <f t="shared" si="0"/>
        <v>0</v>
      </c>
      <c r="J64" s="177"/>
      <c r="K64" s="178"/>
      <c r="L64" s="178"/>
      <c r="M64" s="2"/>
    </row>
    <row r="65" spans="2:13" ht="89.25">
      <c r="B65" s="29">
        <v>45</v>
      </c>
      <c r="C65" s="89" t="s">
        <v>6</v>
      </c>
      <c r="D65" s="90" t="s">
        <v>17</v>
      </c>
      <c r="E65" s="91" t="s">
        <v>146</v>
      </c>
      <c r="F65" s="105">
        <v>63.75</v>
      </c>
      <c r="G65" s="104"/>
      <c r="H65" s="50"/>
      <c r="I65" s="30">
        <f t="shared" si="0"/>
        <v>0</v>
      </c>
      <c r="J65" s="177"/>
      <c r="K65" s="178"/>
      <c r="L65" s="178"/>
      <c r="M65" s="2"/>
    </row>
    <row r="66" spans="2:13" ht="38.25">
      <c r="B66" s="29">
        <v>46</v>
      </c>
      <c r="C66" s="89" t="s">
        <v>7</v>
      </c>
      <c r="D66" s="90" t="s">
        <v>18</v>
      </c>
      <c r="E66" s="91" t="s">
        <v>116</v>
      </c>
      <c r="F66" s="105">
        <v>260</v>
      </c>
      <c r="G66" s="104"/>
      <c r="H66" s="50"/>
      <c r="I66" s="30">
        <f t="shared" si="0"/>
        <v>0</v>
      </c>
      <c r="J66" s="177"/>
      <c r="K66" s="178"/>
      <c r="L66" s="178"/>
      <c r="M66" s="2"/>
    </row>
    <row r="67" spans="2:13" ht="38.25">
      <c r="B67" s="29">
        <v>47</v>
      </c>
      <c r="C67" s="89" t="s">
        <v>8</v>
      </c>
      <c r="D67" s="90" t="s">
        <v>19</v>
      </c>
      <c r="E67" s="91" t="s">
        <v>116</v>
      </c>
      <c r="F67" s="105">
        <v>30</v>
      </c>
      <c r="G67" s="104"/>
      <c r="H67" s="50"/>
      <c r="I67" s="30">
        <f t="shared" si="0"/>
        <v>0</v>
      </c>
      <c r="J67" s="177"/>
      <c r="K67" s="178"/>
      <c r="L67" s="178"/>
      <c r="M67" s="2"/>
    </row>
    <row r="68" spans="2:13" ht="89.25">
      <c r="B68" s="29">
        <v>48</v>
      </c>
      <c r="C68" s="89" t="s">
        <v>182</v>
      </c>
      <c r="D68" s="90" t="s">
        <v>193</v>
      </c>
      <c r="E68" s="91" t="s">
        <v>2</v>
      </c>
      <c r="F68" s="105">
        <v>9</v>
      </c>
      <c r="G68" s="104"/>
      <c r="H68" s="50"/>
      <c r="I68" s="30">
        <f t="shared" si="0"/>
        <v>0</v>
      </c>
      <c r="J68" s="177"/>
      <c r="K68" s="178"/>
      <c r="L68" s="178"/>
      <c r="M68" s="2"/>
    </row>
    <row r="69" spans="2:13" ht="89.25">
      <c r="B69" s="29">
        <v>49</v>
      </c>
      <c r="C69" s="89" t="s">
        <v>9</v>
      </c>
      <c r="D69" s="90" t="s">
        <v>20</v>
      </c>
      <c r="E69" s="91" t="s">
        <v>2</v>
      </c>
      <c r="F69" s="105">
        <v>20</v>
      </c>
      <c r="G69" s="104"/>
      <c r="H69" s="50"/>
      <c r="I69" s="30">
        <f t="shared" si="0"/>
        <v>0</v>
      </c>
      <c r="J69" s="177"/>
      <c r="K69" s="178"/>
      <c r="L69" s="178"/>
      <c r="M69" s="2"/>
    </row>
    <row r="70" spans="2:13" ht="89.25">
      <c r="B70" s="29">
        <v>50</v>
      </c>
      <c r="C70" s="89" t="s">
        <v>10</v>
      </c>
      <c r="D70" s="90" t="s">
        <v>21</v>
      </c>
      <c r="E70" s="91" t="s">
        <v>2</v>
      </c>
      <c r="F70" s="105">
        <v>9</v>
      </c>
      <c r="G70" s="104"/>
      <c r="H70" s="50"/>
      <c r="I70" s="30">
        <f t="shared" si="0"/>
        <v>0</v>
      </c>
      <c r="J70" s="177"/>
      <c r="K70" s="178"/>
      <c r="L70" s="178"/>
      <c r="M70" s="2"/>
    </row>
    <row r="71" spans="2:13" ht="89.25">
      <c r="B71" s="29">
        <v>51</v>
      </c>
      <c r="C71" s="89" t="s">
        <v>183</v>
      </c>
      <c r="D71" s="90" t="s">
        <v>194</v>
      </c>
      <c r="E71" s="91" t="s">
        <v>2</v>
      </c>
      <c r="F71" s="105">
        <v>20</v>
      </c>
      <c r="G71" s="104"/>
      <c r="H71" s="50"/>
      <c r="I71" s="30">
        <f t="shared" si="0"/>
        <v>0</v>
      </c>
      <c r="J71" s="177"/>
      <c r="K71" s="178"/>
      <c r="L71" s="178"/>
      <c r="M71" s="2"/>
    </row>
    <row r="72" spans="2:13" ht="63.75">
      <c r="B72" s="29">
        <v>52</v>
      </c>
      <c r="C72" s="89" t="s">
        <v>11</v>
      </c>
      <c r="D72" s="90" t="s">
        <v>22</v>
      </c>
      <c r="E72" s="91" t="s">
        <v>2</v>
      </c>
      <c r="F72" s="105">
        <v>9</v>
      </c>
      <c r="G72" s="104"/>
      <c r="H72" s="50"/>
      <c r="I72" s="30">
        <f t="shared" si="0"/>
        <v>0</v>
      </c>
      <c r="J72" s="177"/>
      <c r="K72" s="178"/>
      <c r="L72" s="178"/>
      <c r="M72" s="2"/>
    </row>
    <row r="73" spans="2:13" ht="63.75">
      <c r="B73" s="29">
        <v>53</v>
      </c>
      <c r="C73" s="89" t="s">
        <v>184</v>
      </c>
      <c r="D73" s="90" t="s">
        <v>195</v>
      </c>
      <c r="E73" s="91" t="s">
        <v>2</v>
      </c>
      <c r="F73" s="105">
        <v>20</v>
      </c>
      <c r="G73" s="104"/>
      <c r="H73" s="50"/>
      <c r="I73" s="30">
        <f t="shared" si="0"/>
        <v>0</v>
      </c>
      <c r="J73" s="177"/>
      <c r="K73" s="178"/>
      <c r="L73" s="178"/>
      <c r="M73" s="2"/>
    </row>
    <row r="74" spans="2:13" ht="140.25">
      <c r="B74" s="29">
        <v>54</v>
      </c>
      <c r="C74" s="89" t="s">
        <v>12</v>
      </c>
      <c r="D74" s="90" t="s">
        <v>23</v>
      </c>
      <c r="E74" s="91" t="s">
        <v>116</v>
      </c>
      <c r="F74" s="105">
        <v>150</v>
      </c>
      <c r="G74" s="104"/>
      <c r="H74" s="50"/>
      <c r="I74" s="30">
        <f t="shared" si="0"/>
        <v>0</v>
      </c>
      <c r="J74" s="177"/>
      <c r="K74" s="178"/>
      <c r="L74" s="178"/>
      <c r="M74" s="2"/>
    </row>
    <row r="75" spans="2:13" ht="102">
      <c r="B75" s="29">
        <v>55</v>
      </c>
      <c r="C75" s="98" t="s">
        <v>13</v>
      </c>
      <c r="D75" s="57" t="s">
        <v>24</v>
      </c>
      <c r="E75" s="87" t="s">
        <v>116</v>
      </c>
      <c r="F75" s="106">
        <v>85</v>
      </c>
      <c r="G75" s="104"/>
      <c r="H75" s="50"/>
      <c r="I75" s="30">
        <f t="shared" si="0"/>
        <v>0</v>
      </c>
      <c r="J75" s="177"/>
      <c r="K75" s="178"/>
      <c r="L75" s="178"/>
      <c r="M75" s="2"/>
    </row>
    <row r="76" spans="2:13" ht="63.75">
      <c r="B76" s="29">
        <v>56</v>
      </c>
      <c r="C76" s="98" t="s">
        <v>14</v>
      </c>
      <c r="D76" s="57" t="s">
        <v>25</v>
      </c>
      <c r="E76" s="87" t="s">
        <v>116</v>
      </c>
      <c r="F76" s="106">
        <v>40</v>
      </c>
      <c r="G76" s="104"/>
      <c r="H76" s="50"/>
      <c r="I76" s="30">
        <f t="shared" si="0"/>
        <v>0</v>
      </c>
      <c r="J76" s="177"/>
      <c r="K76" s="178"/>
      <c r="L76" s="178"/>
      <c r="M76" s="2"/>
    </row>
    <row r="77" spans="2:13" ht="12.75">
      <c r="B77" s="117" t="s">
        <v>26</v>
      </c>
      <c r="C77" s="118"/>
      <c r="D77" s="119"/>
      <c r="E77" s="83"/>
      <c r="F77" s="72"/>
      <c r="G77" s="31"/>
      <c r="H77" s="31"/>
      <c r="I77" s="32"/>
      <c r="J77" s="32"/>
      <c r="K77" s="32"/>
      <c r="L77" s="32"/>
      <c r="M77" s="2"/>
    </row>
    <row r="78" spans="2:13" ht="102">
      <c r="B78" s="29">
        <v>57</v>
      </c>
      <c r="C78" s="89" t="s">
        <v>169</v>
      </c>
      <c r="D78" s="90" t="s">
        <v>134</v>
      </c>
      <c r="E78" s="91" t="s">
        <v>144</v>
      </c>
      <c r="F78" s="105">
        <v>312</v>
      </c>
      <c r="G78" s="104"/>
      <c r="H78" s="50"/>
      <c r="I78" s="30">
        <f aca="true" t="shared" si="3" ref="I78:I106">F78*G78</f>
        <v>0</v>
      </c>
      <c r="J78" s="178"/>
      <c r="K78" s="178"/>
      <c r="L78" s="178"/>
      <c r="M78" s="2"/>
    </row>
    <row r="79" spans="2:13" ht="38.25">
      <c r="B79" s="29">
        <v>58</v>
      </c>
      <c r="C79" s="89" t="s">
        <v>149</v>
      </c>
      <c r="D79" s="90" t="s">
        <v>159</v>
      </c>
      <c r="E79" s="91" t="s">
        <v>144</v>
      </c>
      <c r="F79" s="105">
        <v>209.25</v>
      </c>
      <c r="G79" s="104"/>
      <c r="H79" s="50"/>
      <c r="I79" s="30">
        <f t="shared" si="3"/>
        <v>0</v>
      </c>
      <c r="J79" s="177"/>
      <c r="K79" s="178"/>
      <c r="L79" s="178"/>
      <c r="M79" s="2"/>
    </row>
    <row r="80" spans="2:13" ht="38.25">
      <c r="B80" s="29">
        <v>59</v>
      </c>
      <c r="C80" s="89" t="s">
        <v>177</v>
      </c>
      <c r="D80" s="90" t="s">
        <v>188</v>
      </c>
      <c r="E80" s="91" t="s">
        <v>144</v>
      </c>
      <c r="F80" s="105">
        <v>209.25</v>
      </c>
      <c r="G80" s="104"/>
      <c r="H80" s="50"/>
      <c r="I80" s="30">
        <f t="shared" si="3"/>
        <v>0</v>
      </c>
      <c r="J80" s="177"/>
      <c r="K80" s="178"/>
      <c r="L80" s="178"/>
      <c r="M80" s="2"/>
    </row>
    <row r="81" spans="2:13" ht="12.75">
      <c r="B81" s="29">
        <v>60</v>
      </c>
      <c r="C81" s="89" t="s">
        <v>151</v>
      </c>
      <c r="D81" s="90" t="s">
        <v>161</v>
      </c>
      <c r="E81" s="91" t="s">
        <v>175</v>
      </c>
      <c r="F81" s="105">
        <v>10</v>
      </c>
      <c r="G81" s="104"/>
      <c r="H81" s="50"/>
      <c r="I81" s="30">
        <f t="shared" si="3"/>
        <v>0</v>
      </c>
      <c r="J81" s="177"/>
      <c r="K81" s="178"/>
      <c r="L81" s="178"/>
      <c r="M81" s="2"/>
    </row>
    <row r="82" spans="2:13" ht="76.5">
      <c r="B82" s="29">
        <v>61</v>
      </c>
      <c r="C82" s="89" t="s">
        <v>153</v>
      </c>
      <c r="D82" s="90" t="s">
        <v>163</v>
      </c>
      <c r="E82" s="91" t="s">
        <v>144</v>
      </c>
      <c r="F82" s="105">
        <v>56.25</v>
      </c>
      <c r="G82" s="104"/>
      <c r="H82" s="50"/>
      <c r="I82" s="30">
        <f t="shared" si="3"/>
        <v>0</v>
      </c>
      <c r="J82" s="177"/>
      <c r="K82" s="178"/>
      <c r="L82" s="178"/>
      <c r="M82" s="2"/>
    </row>
    <row r="83" spans="2:13" ht="178.5">
      <c r="B83" s="29">
        <v>62</v>
      </c>
      <c r="C83" s="89" t="s">
        <v>27</v>
      </c>
      <c r="D83" s="90" t="s">
        <v>50</v>
      </c>
      <c r="E83" s="91" t="s">
        <v>2</v>
      </c>
      <c r="F83" s="105">
        <v>1</v>
      </c>
      <c r="G83" s="104"/>
      <c r="H83" s="50"/>
      <c r="I83" s="30">
        <f t="shared" si="3"/>
        <v>0</v>
      </c>
      <c r="J83" s="177"/>
      <c r="K83" s="178"/>
      <c r="L83" s="178"/>
      <c r="M83" s="2"/>
    </row>
    <row r="84" spans="2:13" ht="153">
      <c r="B84" s="29">
        <v>63</v>
      </c>
      <c r="C84" s="89" t="s">
        <v>28</v>
      </c>
      <c r="D84" s="90" t="s">
        <v>51</v>
      </c>
      <c r="E84" s="91" t="s">
        <v>2</v>
      </c>
      <c r="F84" s="105">
        <v>6</v>
      </c>
      <c r="G84" s="104"/>
      <c r="H84" s="50"/>
      <c r="I84" s="30">
        <f t="shared" si="3"/>
        <v>0</v>
      </c>
      <c r="J84" s="178"/>
      <c r="K84" s="178"/>
      <c r="L84" s="178"/>
      <c r="M84" s="2"/>
    </row>
    <row r="85" spans="2:13" ht="204">
      <c r="B85" s="29">
        <v>64</v>
      </c>
      <c r="C85" s="89" t="s">
        <v>29</v>
      </c>
      <c r="D85" s="90" t="s">
        <v>60</v>
      </c>
      <c r="E85" s="91" t="s">
        <v>2</v>
      </c>
      <c r="F85" s="105">
        <v>7</v>
      </c>
      <c r="G85" s="104"/>
      <c r="H85" s="50"/>
      <c r="I85" s="30">
        <f t="shared" si="3"/>
        <v>0</v>
      </c>
      <c r="J85" s="178"/>
      <c r="K85" s="178"/>
      <c r="L85" s="178"/>
      <c r="M85" s="2"/>
    </row>
    <row r="86" spans="2:13" ht="204">
      <c r="B86" s="29">
        <v>65</v>
      </c>
      <c r="C86" s="89" t="s">
        <v>30</v>
      </c>
      <c r="D86" s="90" t="s">
        <v>61</v>
      </c>
      <c r="E86" s="91" t="s">
        <v>2</v>
      </c>
      <c r="F86" s="105">
        <v>6</v>
      </c>
      <c r="G86" s="104"/>
      <c r="H86" s="50"/>
      <c r="I86" s="30">
        <f t="shared" si="3"/>
        <v>0</v>
      </c>
      <c r="J86" s="178"/>
      <c r="K86" s="178"/>
      <c r="L86" s="178"/>
      <c r="M86" s="2"/>
    </row>
    <row r="87" spans="2:13" ht="63.75">
      <c r="B87" s="29">
        <v>66</v>
      </c>
      <c r="C87" s="89" t="s">
        <v>31</v>
      </c>
      <c r="D87" s="90" t="s">
        <v>62</v>
      </c>
      <c r="E87" s="91" t="s">
        <v>2</v>
      </c>
      <c r="F87" s="105">
        <v>11</v>
      </c>
      <c r="G87" s="104"/>
      <c r="H87" s="50"/>
      <c r="I87" s="30">
        <f t="shared" si="3"/>
        <v>0</v>
      </c>
      <c r="J87" s="178"/>
      <c r="K87" s="178"/>
      <c r="L87" s="178"/>
      <c r="M87" s="2"/>
    </row>
    <row r="88" spans="2:13" ht="63.75">
      <c r="B88" s="29">
        <v>67</v>
      </c>
      <c r="C88" s="89" t="s">
        <v>32</v>
      </c>
      <c r="D88" s="90" t="s">
        <v>63</v>
      </c>
      <c r="E88" s="91" t="s">
        <v>2</v>
      </c>
      <c r="F88" s="105">
        <v>10</v>
      </c>
      <c r="G88" s="104"/>
      <c r="H88" s="50"/>
      <c r="I88" s="30">
        <f t="shared" si="3"/>
        <v>0</v>
      </c>
      <c r="J88" s="178"/>
      <c r="K88" s="178"/>
      <c r="L88" s="178"/>
      <c r="M88" s="2"/>
    </row>
    <row r="89" spans="2:13" ht="63.75">
      <c r="B89" s="29">
        <v>68</v>
      </c>
      <c r="C89" s="89" t="s">
        <v>33</v>
      </c>
      <c r="D89" s="90" t="s">
        <v>64</v>
      </c>
      <c r="E89" s="91" t="s">
        <v>2</v>
      </c>
      <c r="F89" s="105">
        <v>11</v>
      </c>
      <c r="G89" s="104"/>
      <c r="H89" s="50"/>
      <c r="I89" s="30">
        <f t="shared" si="3"/>
        <v>0</v>
      </c>
      <c r="J89" s="178"/>
      <c r="K89" s="178"/>
      <c r="L89" s="178"/>
      <c r="M89" s="2"/>
    </row>
    <row r="90" spans="2:13" ht="63.75">
      <c r="B90" s="29">
        <v>69</v>
      </c>
      <c r="C90" s="89" t="s">
        <v>34</v>
      </c>
      <c r="D90" s="90" t="s">
        <v>65</v>
      </c>
      <c r="E90" s="91" t="s">
        <v>2</v>
      </c>
      <c r="F90" s="105">
        <v>10</v>
      </c>
      <c r="G90" s="104"/>
      <c r="H90" s="50"/>
      <c r="I90" s="30">
        <f t="shared" si="3"/>
        <v>0</v>
      </c>
      <c r="J90" s="178"/>
      <c r="K90" s="178"/>
      <c r="L90" s="178"/>
      <c r="M90" s="2"/>
    </row>
    <row r="91" spans="2:13" ht="63.75">
      <c r="B91" s="29">
        <v>70</v>
      </c>
      <c r="C91" s="89" t="s">
        <v>35</v>
      </c>
      <c r="D91" s="90" t="s">
        <v>66</v>
      </c>
      <c r="E91" s="91" t="s">
        <v>2</v>
      </c>
      <c r="F91" s="105">
        <v>11</v>
      </c>
      <c r="G91" s="104"/>
      <c r="H91" s="50"/>
      <c r="I91" s="30">
        <f t="shared" si="3"/>
        <v>0</v>
      </c>
      <c r="J91" s="178"/>
      <c r="K91" s="178"/>
      <c r="L91" s="178"/>
      <c r="M91" s="2"/>
    </row>
    <row r="92" spans="2:13" ht="63.75">
      <c r="B92" s="29">
        <v>71</v>
      </c>
      <c r="C92" s="89" t="s">
        <v>184</v>
      </c>
      <c r="D92" s="90" t="s">
        <v>195</v>
      </c>
      <c r="E92" s="91" t="s">
        <v>2</v>
      </c>
      <c r="F92" s="105">
        <v>10</v>
      </c>
      <c r="G92" s="104"/>
      <c r="H92" s="50"/>
      <c r="I92" s="30">
        <f t="shared" si="3"/>
        <v>0</v>
      </c>
      <c r="J92" s="178"/>
      <c r="K92" s="178"/>
      <c r="L92" s="178"/>
      <c r="M92" s="2"/>
    </row>
    <row r="93" spans="2:13" ht="216.75">
      <c r="B93" s="29">
        <v>72</v>
      </c>
      <c r="C93" s="89" t="s">
        <v>36</v>
      </c>
      <c r="D93" s="90" t="s">
        <v>67</v>
      </c>
      <c r="E93" s="91" t="s">
        <v>116</v>
      </c>
      <c r="F93" s="105">
        <v>477</v>
      </c>
      <c r="G93" s="104"/>
      <c r="H93" s="50"/>
      <c r="I93" s="30">
        <f t="shared" si="3"/>
        <v>0</v>
      </c>
      <c r="J93" s="178"/>
      <c r="K93" s="178"/>
      <c r="L93" s="178"/>
      <c r="M93" s="2"/>
    </row>
    <row r="94" spans="2:13" ht="216.75">
      <c r="B94" s="29">
        <v>73</v>
      </c>
      <c r="C94" s="89" t="s">
        <v>37</v>
      </c>
      <c r="D94" s="90" t="s">
        <v>68</v>
      </c>
      <c r="E94" s="91" t="s">
        <v>116</v>
      </c>
      <c r="F94" s="105">
        <v>5</v>
      </c>
      <c r="G94" s="104"/>
      <c r="H94" s="50"/>
      <c r="I94" s="30">
        <f t="shared" si="3"/>
        <v>0</v>
      </c>
      <c r="J94" s="178"/>
      <c r="K94" s="178"/>
      <c r="L94" s="178"/>
      <c r="M94" s="2"/>
    </row>
    <row r="95" spans="2:13" ht="38.25">
      <c r="B95" s="29">
        <v>74</v>
      </c>
      <c r="C95" s="89" t="s">
        <v>38</v>
      </c>
      <c r="D95" s="90" t="s">
        <v>69</v>
      </c>
      <c r="E95" s="91" t="s">
        <v>116</v>
      </c>
      <c r="F95" s="105">
        <v>30</v>
      </c>
      <c r="G95" s="104"/>
      <c r="H95" s="50"/>
      <c r="I95" s="30">
        <f t="shared" si="3"/>
        <v>0</v>
      </c>
      <c r="J95" s="178"/>
      <c r="K95" s="178"/>
      <c r="L95" s="178"/>
      <c r="M95" s="2"/>
    </row>
    <row r="96" spans="2:13" ht="38.25">
      <c r="B96" s="29">
        <v>75</v>
      </c>
      <c r="C96" s="89" t="s">
        <v>39</v>
      </c>
      <c r="D96" s="90" t="s">
        <v>70</v>
      </c>
      <c r="E96" s="91" t="s">
        <v>116</v>
      </c>
      <c r="F96" s="105">
        <v>345</v>
      </c>
      <c r="G96" s="104"/>
      <c r="H96" s="50"/>
      <c r="I96" s="30">
        <f t="shared" si="3"/>
        <v>0</v>
      </c>
      <c r="J96" s="178"/>
      <c r="K96" s="178"/>
      <c r="L96" s="178"/>
      <c r="M96" s="2"/>
    </row>
    <row r="97" spans="2:13" ht="38.25">
      <c r="B97" s="29">
        <v>76</v>
      </c>
      <c r="C97" s="89" t="s">
        <v>40</v>
      </c>
      <c r="D97" s="90" t="s">
        <v>71</v>
      </c>
      <c r="E97" s="91" t="s">
        <v>2</v>
      </c>
      <c r="F97" s="105">
        <v>3</v>
      </c>
      <c r="G97" s="104"/>
      <c r="H97" s="50"/>
      <c r="I97" s="30">
        <f t="shared" si="3"/>
        <v>0</v>
      </c>
      <c r="J97" s="178"/>
      <c r="K97" s="178"/>
      <c r="L97" s="178"/>
      <c r="M97" s="2"/>
    </row>
    <row r="98" spans="2:13" ht="25.5">
      <c r="B98" s="29">
        <v>77</v>
      </c>
      <c r="C98" s="89" t="s">
        <v>41</v>
      </c>
      <c r="D98" s="90" t="s">
        <v>72</v>
      </c>
      <c r="E98" s="91" t="s">
        <v>2</v>
      </c>
      <c r="F98" s="105">
        <v>3</v>
      </c>
      <c r="G98" s="104"/>
      <c r="H98" s="50"/>
      <c r="I98" s="30">
        <f t="shared" si="3"/>
        <v>0</v>
      </c>
      <c r="J98" s="178"/>
      <c r="K98" s="178"/>
      <c r="L98" s="178"/>
      <c r="M98" s="2"/>
    </row>
    <row r="99" spans="2:13" ht="127.5">
      <c r="B99" s="29">
        <v>78</v>
      </c>
      <c r="C99" s="89" t="s">
        <v>42</v>
      </c>
      <c r="D99" s="90" t="s">
        <v>196</v>
      </c>
      <c r="E99" s="91" t="s">
        <v>2</v>
      </c>
      <c r="F99" s="105">
        <v>1</v>
      </c>
      <c r="G99" s="104"/>
      <c r="H99" s="50"/>
      <c r="I99" s="30">
        <f t="shared" si="3"/>
        <v>0</v>
      </c>
      <c r="J99" s="178"/>
      <c r="K99" s="178"/>
      <c r="L99" s="178"/>
      <c r="M99" s="2"/>
    </row>
    <row r="100" spans="2:13" ht="76.5">
      <c r="B100" s="29">
        <v>79</v>
      </c>
      <c r="C100" s="89" t="s">
        <v>43</v>
      </c>
      <c r="D100" s="90" t="s">
        <v>197</v>
      </c>
      <c r="E100" s="91" t="s">
        <v>2</v>
      </c>
      <c r="F100" s="105">
        <v>1</v>
      </c>
      <c r="G100" s="104"/>
      <c r="H100" s="50"/>
      <c r="I100" s="30">
        <f t="shared" si="3"/>
        <v>0</v>
      </c>
      <c r="J100" s="178"/>
      <c r="K100" s="178"/>
      <c r="L100" s="178"/>
      <c r="M100" s="2"/>
    </row>
    <row r="101" spans="2:13" ht="51">
      <c r="B101" s="29">
        <v>80</v>
      </c>
      <c r="C101" s="89" t="s">
        <v>44</v>
      </c>
      <c r="D101" s="90" t="s">
        <v>198</v>
      </c>
      <c r="E101" s="91" t="s">
        <v>2</v>
      </c>
      <c r="F101" s="105">
        <v>4</v>
      </c>
      <c r="G101" s="104"/>
      <c r="H101" s="50"/>
      <c r="I101" s="30">
        <f t="shared" si="3"/>
        <v>0</v>
      </c>
      <c r="J101" s="178"/>
      <c r="K101" s="178"/>
      <c r="L101" s="178"/>
      <c r="M101" s="2"/>
    </row>
    <row r="102" spans="2:13" ht="89.25">
      <c r="B102" s="29">
        <v>81</v>
      </c>
      <c r="C102" s="89" t="s">
        <v>45</v>
      </c>
      <c r="D102" s="90" t="s">
        <v>199</v>
      </c>
      <c r="E102" s="91" t="s">
        <v>2</v>
      </c>
      <c r="F102" s="105">
        <v>9</v>
      </c>
      <c r="G102" s="104"/>
      <c r="H102" s="50"/>
      <c r="I102" s="30">
        <f t="shared" si="3"/>
        <v>0</v>
      </c>
      <c r="J102" s="178"/>
      <c r="K102" s="178"/>
      <c r="L102" s="178"/>
      <c r="M102" s="2"/>
    </row>
    <row r="103" spans="2:13" ht="25.5">
      <c r="B103" s="29">
        <v>82</v>
      </c>
      <c r="C103" s="89" t="s">
        <v>46</v>
      </c>
      <c r="D103" s="90" t="s">
        <v>200</v>
      </c>
      <c r="E103" s="91" t="s">
        <v>116</v>
      </c>
      <c r="F103" s="105">
        <v>1000</v>
      </c>
      <c r="G103" s="104"/>
      <c r="H103" s="50"/>
      <c r="I103" s="30">
        <f t="shared" si="3"/>
        <v>0</v>
      </c>
      <c r="J103" s="178"/>
      <c r="K103" s="178"/>
      <c r="L103" s="178"/>
      <c r="M103" s="2"/>
    </row>
    <row r="104" spans="2:13" ht="25.5">
      <c r="B104" s="29">
        <v>83</v>
      </c>
      <c r="C104" s="89" t="s">
        <v>47</v>
      </c>
      <c r="D104" s="90" t="s">
        <v>201</v>
      </c>
      <c r="E104" s="91" t="s">
        <v>116</v>
      </c>
      <c r="F104" s="105">
        <v>50</v>
      </c>
      <c r="G104" s="104"/>
      <c r="H104" s="50"/>
      <c r="I104" s="30">
        <f t="shared" si="3"/>
        <v>0</v>
      </c>
      <c r="J104" s="178"/>
      <c r="K104" s="178"/>
      <c r="L104" s="178"/>
      <c r="M104" s="2"/>
    </row>
    <row r="105" spans="2:13" ht="25.5">
      <c r="B105" s="29">
        <v>84</v>
      </c>
      <c r="C105" s="89" t="s">
        <v>48</v>
      </c>
      <c r="D105" s="90" t="s">
        <v>202</v>
      </c>
      <c r="E105" s="91" t="s">
        <v>2</v>
      </c>
      <c r="F105" s="105">
        <v>1</v>
      </c>
      <c r="G105" s="104"/>
      <c r="H105" s="50"/>
      <c r="I105" s="30">
        <f t="shared" si="3"/>
        <v>0</v>
      </c>
      <c r="J105" s="178"/>
      <c r="K105" s="178"/>
      <c r="L105" s="178"/>
      <c r="M105" s="2"/>
    </row>
    <row r="106" spans="2:13" ht="191.25">
      <c r="B106" s="29">
        <v>85</v>
      </c>
      <c r="C106" s="89" t="s">
        <v>49</v>
      </c>
      <c r="D106" s="90" t="s">
        <v>203</v>
      </c>
      <c r="E106" s="91" t="s">
        <v>2</v>
      </c>
      <c r="F106" s="105">
        <v>1</v>
      </c>
      <c r="G106" s="104"/>
      <c r="H106" s="50"/>
      <c r="I106" s="30">
        <f t="shared" si="3"/>
        <v>0</v>
      </c>
      <c r="J106" s="178"/>
      <c r="K106" s="178"/>
      <c r="L106" s="178"/>
      <c r="M106" s="2"/>
    </row>
    <row r="107" spans="2:13" ht="12.75">
      <c r="B107" s="117" t="s">
        <v>204</v>
      </c>
      <c r="C107" s="118"/>
      <c r="D107" s="119"/>
      <c r="E107" s="83"/>
      <c r="F107" s="109"/>
      <c r="G107" s="31"/>
      <c r="H107" s="31"/>
      <c r="I107" s="32"/>
      <c r="J107" s="32"/>
      <c r="K107" s="32"/>
      <c r="L107" s="32"/>
      <c r="M107" s="2"/>
    </row>
    <row r="108" spans="2:13" ht="63.75">
      <c r="B108" s="29">
        <f>B106+1</f>
        <v>86</v>
      </c>
      <c r="C108" s="89" t="s">
        <v>205</v>
      </c>
      <c r="D108" s="90" t="s">
        <v>207</v>
      </c>
      <c r="E108" s="91" t="s">
        <v>116</v>
      </c>
      <c r="F108" s="105">
        <v>338</v>
      </c>
      <c r="G108" s="104"/>
      <c r="H108" s="50"/>
      <c r="I108" s="30">
        <f>F108*G108</f>
        <v>0</v>
      </c>
      <c r="J108" s="177"/>
      <c r="K108" s="178"/>
      <c r="L108" s="178"/>
      <c r="M108" s="2"/>
    </row>
    <row r="109" spans="2:13" ht="38.25">
      <c r="B109" s="29">
        <f>B108+1</f>
        <v>87</v>
      </c>
      <c r="C109" s="89" t="s">
        <v>206</v>
      </c>
      <c r="D109" s="90" t="s">
        <v>208</v>
      </c>
      <c r="E109" s="91" t="s">
        <v>143</v>
      </c>
      <c r="F109" s="105">
        <v>317</v>
      </c>
      <c r="G109" s="104"/>
      <c r="H109" s="50"/>
      <c r="I109" s="30">
        <f>F109*G109</f>
        <v>0</v>
      </c>
      <c r="J109" s="177"/>
      <c r="K109" s="178"/>
      <c r="L109" s="178"/>
      <c r="M109" s="2"/>
    </row>
    <row r="110" spans="2:13" ht="12.75">
      <c r="B110" s="117" t="s">
        <v>209</v>
      </c>
      <c r="C110" s="118"/>
      <c r="D110" s="119"/>
      <c r="E110" s="83"/>
      <c r="F110" s="109"/>
      <c r="G110" s="31"/>
      <c r="H110" s="31"/>
      <c r="I110" s="32"/>
      <c r="J110" s="32"/>
      <c r="K110" s="32"/>
      <c r="L110" s="32"/>
      <c r="M110" s="2"/>
    </row>
    <row r="111" spans="2:13" ht="76.5">
      <c r="B111" s="29">
        <v>88</v>
      </c>
      <c r="C111" s="89" t="s">
        <v>210</v>
      </c>
      <c r="D111" s="88" t="s">
        <v>246</v>
      </c>
      <c r="E111" s="91" t="s">
        <v>2</v>
      </c>
      <c r="F111" s="105">
        <v>9</v>
      </c>
      <c r="G111" s="104"/>
      <c r="H111" s="50"/>
      <c r="I111" s="30">
        <f>F111*G111</f>
        <v>0</v>
      </c>
      <c r="J111" s="177"/>
      <c r="K111" s="178"/>
      <c r="L111" s="178"/>
      <c r="M111" s="2"/>
    </row>
    <row r="112" spans="2:13" ht="76.5">
      <c r="B112" s="29">
        <v>89</v>
      </c>
      <c r="C112" s="89" t="s">
        <v>211</v>
      </c>
      <c r="D112" s="88" t="s">
        <v>247</v>
      </c>
      <c r="E112" s="91" t="s">
        <v>2</v>
      </c>
      <c r="F112" s="105">
        <v>22</v>
      </c>
      <c r="G112" s="104"/>
      <c r="H112" s="50"/>
      <c r="I112" s="30">
        <f aca="true" t="shared" si="4" ref="I112:I128">F112*G112</f>
        <v>0</v>
      </c>
      <c r="J112" s="177"/>
      <c r="K112" s="178"/>
      <c r="L112" s="178"/>
      <c r="M112" s="2"/>
    </row>
    <row r="113" spans="2:13" ht="76.5">
      <c r="B113" s="29">
        <v>90</v>
      </c>
      <c r="C113" s="89" t="s">
        <v>212</v>
      </c>
      <c r="D113" s="88" t="s">
        <v>248</v>
      </c>
      <c r="E113" s="91" t="s">
        <v>2</v>
      </c>
      <c r="F113" s="105">
        <v>8</v>
      </c>
      <c r="G113" s="104"/>
      <c r="H113" s="50"/>
      <c r="I113" s="30">
        <f t="shared" si="4"/>
        <v>0</v>
      </c>
      <c r="J113" s="177"/>
      <c r="K113" s="178"/>
      <c r="L113" s="178"/>
      <c r="M113" s="2"/>
    </row>
    <row r="114" spans="2:13" ht="76.5">
      <c r="B114" s="29">
        <v>91</v>
      </c>
      <c r="C114" s="89" t="s">
        <v>213</v>
      </c>
      <c r="D114" s="88" t="s">
        <v>249</v>
      </c>
      <c r="E114" s="91" t="s">
        <v>2</v>
      </c>
      <c r="F114" s="105">
        <v>2</v>
      </c>
      <c r="G114" s="104"/>
      <c r="H114" s="50"/>
      <c r="I114" s="30">
        <f t="shared" si="4"/>
        <v>0</v>
      </c>
      <c r="J114" s="177"/>
      <c r="K114" s="178"/>
      <c r="L114" s="178"/>
      <c r="M114" s="2"/>
    </row>
    <row r="115" spans="2:13" ht="76.5">
      <c r="B115" s="29">
        <v>92</v>
      </c>
      <c r="C115" s="89" t="s">
        <v>214</v>
      </c>
      <c r="D115" s="88" t="s">
        <v>250</v>
      </c>
      <c r="E115" s="91" t="s">
        <v>146</v>
      </c>
      <c r="F115" s="105">
        <v>0.72</v>
      </c>
      <c r="G115" s="104"/>
      <c r="H115" s="50"/>
      <c r="I115" s="30">
        <f t="shared" si="4"/>
        <v>0</v>
      </c>
      <c r="J115" s="177"/>
      <c r="K115" s="178"/>
      <c r="L115" s="178"/>
      <c r="M115" s="2"/>
    </row>
    <row r="116" spans="2:13" ht="76.5">
      <c r="B116" s="29">
        <v>93</v>
      </c>
      <c r="C116" s="89" t="s">
        <v>215</v>
      </c>
      <c r="D116" s="88" t="s">
        <v>251</v>
      </c>
      <c r="E116" s="91" t="s">
        <v>146</v>
      </c>
      <c r="F116" s="105">
        <v>9</v>
      </c>
      <c r="G116" s="104"/>
      <c r="H116" s="50"/>
      <c r="I116" s="30">
        <f t="shared" si="4"/>
        <v>0</v>
      </c>
      <c r="J116" s="177"/>
      <c r="K116" s="178"/>
      <c r="L116" s="178"/>
      <c r="M116" s="2"/>
    </row>
    <row r="117" spans="2:13" ht="76.5">
      <c r="B117" s="29">
        <v>94</v>
      </c>
      <c r="C117" s="89" t="s">
        <v>216</v>
      </c>
      <c r="D117" s="88" t="s">
        <v>252</v>
      </c>
      <c r="E117" s="91" t="s">
        <v>146</v>
      </c>
      <c r="F117" s="105">
        <v>9</v>
      </c>
      <c r="G117" s="104"/>
      <c r="H117" s="50"/>
      <c r="I117" s="30">
        <f t="shared" si="4"/>
        <v>0</v>
      </c>
      <c r="J117" s="177"/>
      <c r="K117" s="178"/>
      <c r="L117" s="178"/>
      <c r="M117" s="2"/>
    </row>
    <row r="118" spans="2:13" ht="76.5">
      <c r="B118" s="29">
        <v>95</v>
      </c>
      <c r="C118" s="89" t="s">
        <v>217</v>
      </c>
      <c r="D118" s="88" t="s">
        <v>238</v>
      </c>
      <c r="E118" s="91" t="s">
        <v>146</v>
      </c>
      <c r="F118" s="105">
        <v>1</v>
      </c>
      <c r="G118" s="104"/>
      <c r="H118" s="50"/>
      <c r="I118" s="30">
        <f t="shared" si="4"/>
        <v>0</v>
      </c>
      <c r="J118" s="177"/>
      <c r="K118" s="178"/>
      <c r="L118" s="178"/>
      <c r="M118" s="2"/>
    </row>
    <row r="119" spans="2:13" ht="76.5">
      <c r="B119" s="29">
        <v>96</v>
      </c>
      <c r="C119" s="89" t="s">
        <v>217</v>
      </c>
      <c r="D119" s="88" t="s">
        <v>238</v>
      </c>
      <c r="E119" s="91" t="s">
        <v>146</v>
      </c>
      <c r="F119" s="105">
        <v>14.1</v>
      </c>
      <c r="G119" s="104"/>
      <c r="H119" s="50"/>
      <c r="I119" s="30">
        <f t="shared" si="4"/>
        <v>0</v>
      </c>
      <c r="J119" s="177"/>
      <c r="K119" s="178"/>
      <c r="L119" s="178"/>
      <c r="M119" s="2"/>
    </row>
    <row r="120" spans="2:13" ht="38.25">
      <c r="B120" s="29">
        <v>97</v>
      </c>
      <c r="C120" s="110" t="s">
        <v>218</v>
      </c>
      <c r="D120" s="88" t="s">
        <v>239</v>
      </c>
      <c r="E120" s="101" t="s">
        <v>116</v>
      </c>
      <c r="F120" s="111">
        <v>109</v>
      </c>
      <c r="G120" s="112"/>
      <c r="H120" s="102"/>
      <c r="I120" s="103">
        <f t="shared" si="4"/>
        <v>0</v>
      </c>
      <c r="J120" s="177"/>
      <c r="K120" s="178"/>
      <c r="L120" s="178"/>
      <c r="M120" s="2"/>
    </row>
    <row r="121" spans="2:13" ht="38.25">
      <c r="B121" s="29">
        <v>98</v>
      </c>
      <c r="C121" s="89" t="s">
        <v>219</v>
      </c>
      <c r="D121" s="90" t="s">
        <v>240</v>
      </c>
      <c r="E121" s="91" t="s">
        <v>116</v>
      </c>
      <c r="F121" s="105">
        <v>54.5</v>
      </c>
      <c r="G121" s="104"/>
      <c r="H121" s="50"/>
      <c r="I121" s="30">
        <f t="shared" si="4"/>
        <v>0</v>
      </c>
      <c r="J121" s="177"/>
      <c r="K121" s="178"/>
      <c r="L121" s="178"/>
      <c r="M121" s="2"/>
    </row>
    <row r="122" spans="2:13" ht="38.25">
      <c r="B122" s="29">
        <v>99</v>
      </c>
      <c r="C122" s="89" t="s">
        <v>219</v>
      </c>
      <c r="D122" s="90" t="s">
        <v>240</v>
      </c>
      <c r="E122" s="91" t="s">
        <v>116</v>
      </c>
      <c r="F122" s="105">
        <v>11</v>
      </c>
      <c r="G122" s="104"/>
      <c r="H122" s="50"/>
      <c r="I122" s="30">
        <f t="shared" si="4"/>
        <v>0</v>
      </c>
      <c r="J122" s="177"/>
      <c r="K122" s="178"/>
      <c r="L122" s="178"/>
      <c r="M122" s="2"/>
    </row>
    <row r="123" spans="2:13" ht="63.75">
      <c r="B123" s="29">
        <v>100</v>
      </c>
      <c r="C123" s="89" t="s">
        <v>220</v>
      </c>
      <c r="D123" s="90" t="s">
        <v>241</v>
      </c>
      <c r="E123" s="91" t="s">
        <v>2</v>
      </c>
      <c r="F123" s="105">
        <v>35</v>
      </c>
      <c r="G123" s="104"/>
      <c r="H123" s="50"/>
      <c r="I123" s="30">
        <f t="shared" si="4"/>
        <v>0</v>
      </c>
      <c r="J123" s="177"/>
      <c r="K123" s="178"/>
      <c r="L123" s="178"/>
      <c r="M123" s="2"/>
    </row>
    <row r="124" spans="2:13" ht="63.75">
      <c r="B124" s="29">
        <v>101</v>
      </c>
      <c r="C124" s="89" t="s">
        <v>220</v>
      </c>
      <c r="D124" s="90" t="s">
        <v>241</v>
      </c>
      <c r="E124" s="91" t="s">
        <v>2</v>
      </c>
      <c r="F124" s="105">
        <v>35</v>
      </c>
      <c r="G124" s="104"/>
      <c r="H124" s="50"/>
      <c r="I124" s="30">
        <f t="shared" si="4"/>
        <v>0</v>
      </c>
      <c r="J124" s="177"/>
      <c r="K124" s="178"/>
      <c r="L124" s="178"/>
      <c r="M124" s="2"/>
    </row>
    <row r="125" spans="2:13" ht="38.25">
      <c r="B125" s="29">
        <v>102</v>
      </c>
      <c r="C125" s="89" t="s">
        <v>221</v>
      </c>
      <c r="D125" s="90" t="s">
        <v>242</v>
      </c>
      <c r="E125" s="91" t="s">
        <v>2</v>
      </c>
      <c r="F125" s="105">
        <v>78</v>
      </c>
      <c r="G125" s="104"/>
      <c r="H125" s="50"/>
      <c r="I125" s="30">
        <f t="shared" si="4"/>
        <v>0</v>
      </c>
      <c r="J125" s="177"/>
      <c r="K125" s="178"/>
      <c r="L125" s="178"/>
      <c r="M125" s="2"/>
    </row>
    <row r="126" spans="2:13" ht="51">
      <c r="B126" s="29">
        <v>103</v>
      </c>
      <c r="C126" s="89" t="s">
        <v>222</v>
      </c>
      <c r="D126" s="90" t="s">
        <v>243</v>
      </c>
      <c r="E126" s="91" t="s">
        <v>2</v>
      </c>
      <c r="F126" s="105">
        <v>40</v>
      </c>
      <c r="G126" s="104"/>
      <c r="H126" s="50"/>
      <c r="I126" s="30">
        <f t="shared" si="4"/>
        <v>0</v>
      </c>
      <c r="J126" s="177"/>
      <c r="K126" s="178"/>
      <c r="L126" s="178"/>
      <c r="M126" s="2"/>
    </row>
    <row r="127" spans="2:13" ht="25.5">
      <c r="B127" s="29">
        <v>104</v>
      </c>
      <c r="C127" s="89" t="s">
        <v>223</v>
      </c>
      <c r="D127" s="90" t="s">
        <v>244</v>
      </c>
      <c r="E127" s="91" t="s">
        <v>2</v>
      </c>
      <c r="F127" s="105">
        <v>40</v>
      </c>
      <c r="G127" s="104"/>
      <c r="H127" s="50"/>
      <c r="I127" s="30">
        <f t="shared" si="4"/>
        <v>0</v>
      </c>
      <c r="J127" s="177"/>
      <c r="K127" s="178"/>
      <c r="L127" s="178"/>
      <c r="M127" s="2"/>
    </row>
    <row r="128" spans="2:13" ht="76.5">
      <c r="B128" s="29">
        <v>105</v>
      </c>
      <c r="C128" s="89" t="s">
        <v>224</v>
      </c>
      <c r="D128" s="90" t="s">
        <v>245</v>
      </c>
      <c r="E128" s="91" t="s">
        <v>2</v>
      </c>
      <c r="F128" s="105">
        <v>6</v>
      </c>
      <c r="G128" s="104"/>
      <c r="H128" s="50"/>
      <c r="I128" s="30">
        <f t="shared" si="4"/>
        <v>0</v>
      </c>
      <c r="J128" s="177"/>
      <c r="K128" s="178"/>
      <c r="L128" s="178"/>
      <c r="M128" s="2"/>
    </row>
    <row r="129" spans="2:13" ht="12.75">
      <c r="B129" s="117" t="s">
        <v>225</v>
      </c>
      <c r="C129" s="118"/>
      <c r="D129" s="119"/>
      <c r="E129" s="83"/>
      <c r="F129" s="109"/>
      <c r="G129" s="31"/>
      <c r="H129" s="31"/>
      <c r="I129" s="32"/>
      <c r="J129" s="32"/>
      <c r="K129" s="32"/>
      <c r="L129" s="32"/>
      <c r="M129" s="2"/>
    </row>
    <row r="130" spans="2:13" ht="127.5">
      <c r="B130" s="29">
        <v>106</v>
      </c>
      <c r="C130" s="98" t="s">
        <v>226</v>
      </c>
      <c r="D130" s="57" t="s">
        <v>228</v>
      </c>
      <c r="E130" s="87" t="s">
        <v>116</v>
      </c>
      <c r="F130" s="106">
        <v>2000</v>
      </c>
      <c r="G130" s="104"/>
      <c r="H130" s="50"/>
      <c r="I130" s="30">
        <f>F130*G130</f>
        <v>0</v>
      </c>
      <c r="J130" s="177"/>
      <c r="K130" s="178"/>
      <c r="L130" s="178"/>
      <c r="M130" s="2"/>
    </row>
    <row r="131" spans="2:13" ht="114.75">
      <c r="B131" s="29">
        <f>B130+1</f>
        <v>107</v>
      </c>
      <c r="C131" s="89" t="s">
        <v>227</v>
      </c>
      <c r="D131" s="90" t="s">
        <v>229</v>
      </c>
      <c r="E131" s="91" t="s">
        <v>146</v>
      </c>
      <c r="F131" s="105">
        <v>256</v>
      </c>
      <c r="G131" s="104"/>
      <c r="H131" s="50"/>
      <c r="I131" s="30">
        <f>F131*G131</f>
        <v>0</v>
      </c>
      <c r="J131" s="177"/>
      <c r="K131" s="178"/>
      <c r="L131" s="178"/>
      <c r="M131" s="2"/>
    </row>
    <row r="132" spans="2:13" ht="12.75">
      <c r="B132" s="117" t="s">
        <v>111</v>
      </c>
      <c r="C132" s="118"/>
      <c r="D132" s="119"/>
      <c r="E132" s="83"/>
      <c r="F132" s="109"/>
      <c r="G132" s="31"/>
      <c r="H132" s="31"/>
      <c r="I132" s="32"/>
      <c r="J132" s="32"/>
      <c r="K132" s="32"/>
      <c r="L132" s="32"/>
      <c r="M132" s="2"/>
    </row>
    <row r="133" spans="2:13" ht="12.75">
      <c r="B133" s="29">
        <v>108</v>
      </c>
      <c r="C133" s="89" t="s">
        <v>230</v>
      </c>
      <c r="D133" s="90" t="s">
        <v>254</v>
      </c>
      <c r="E133" s="91" t="s">
        <v>144</v>
      </c>
      <c r="F133" s="105">
        <v>518.2</v>
      </c>
      <c r="G133" s="104"/>
      <c r="H133" s="50"/>
      <c r="I133" s="30">
        <f>F133*G133</f>
        <v>0</v>
      </c>
      <c r="J133" s="177"/>
      <c r="K133" s="178"/>
      <c r="L133" s="178"/>
      <c r="M133" s="2"/>
    </row>
    <row r="134" spans="2:13" ht="51">
      <c r="B134" s="29">
        <f aca="true" t="shared" si="5" ref="B134:B139">B133+1</f>
        <v>109</v>
      </c>
      <c r="C134" s="89" t="s">
        <v>231</v>
      </c>
      <c r="D134" s="90" t="s">
        <v>255</v>
      </c>
      <c r="E134" s="91" t="s">
        <v>144</v>
      </c>
      <c r="F134" s="105">
        <v>214.12</v>
      </c>
      <c r="G134" s="104"/>
      <c r="H134" s="50"/>
      <c r="I134" s="30">
        <f aca="true" t="shared" si="6" ref="I134:I139">F134*G134</f>
        <v>0</v>
      </c>
      <c r="J134" s="177"/>
      <c r="K134" s="178"/>
      <c r="L134" s="178"/>
      <c r="M134" s="2"/>
    </row>
    <row r="135" spans="2:13" ht="51">
      <c r="B135" s="29">
        <f t="shared" si="5"/>
        <v>110</v>
      </c>
      <c r="C135" s="89" t="s">
        <v>232</v>
      </c>
      <c r="D135" s="90" t="s">
        <v>256</v>
      </c>
      <c r="E135" s="91" t="s">
        <v>146</v>
      </c>
      <c r="F135" s="105">
        <v>1620</v>
      </c>
      <c r="G135" s="104"/>
      <c r="H135" s="50"/>
      <c r="I135" s="30">
        <f t="shared" si="6"/>
        <v>0</v>
      </c>
      <c r="J135" s="177"/>
      <c r="K135" s="178"/>
      <c r="L135" s="178"/>
      <c r="M135" s="2"/>
    </row>
    <row r="136" spans="2:13" ht="38.25">
      <c r="B136" s="29">
        <f t="shared" si="5"/>
        <v>111</v>
      </c>
      <c r="C136" s="89" t="s">
        <v>233</v>
      </c>
      <c r="D136" s="90" t="s">
        <v>257</v>
      </c>
      <c r="E136" s="91" t="s">
        <v>146</v>
      </c>
      <c r="F136" s="105">
        <v>551</v>
      </c>
      <c r="G136" s="104"/>
      <c r="H136" s="50"/>
      <c r="I136" s="30">
        <f t="shared" si="6"/>
        <v>0</v>
      </c>
      <c r="J136" s="177"/>
      <c r="K136" s="178"/>
      <c r="L136" s="178"/>
      <c r="M136" s="2"/>
    </row>
    <row r="137" spans="2:13" ht="38.25">
      <c r="B137" s="29">
        <f t="shared" si="5"/>
        <v>112</v>
      </c>
      <c r="C137" s="89" t="s">
        <v>234</v>
      </c>
      <c r="D137" s="90" t="s">
        <v>258</v>
      </c>
      <c r="E137" s="91" t="s">
        <v>2</v>
      </c>
      <c r="F137" s="105">
        <v>80</v>
      </c>
      <c r="G137" s="104"/>
      <c r="H137" s="50"/>
      <c r="I137" s="30">
        <f t="shared" si="6"/>
        <v>0</v>
      </c>
      <c r="J137" s="177"/>
      <c r="K137" s="178"/>
      <c r="L137" s="178"/>
      <c r="M137" s="2"/>
    </row>
    <row r="138" spans="2:13" ht="38.25">
      <c r="B138" s="29">
        <f t="shared" si="5"/>
        <v>113</v>
      </c>
      <c r="C138" s="89" t="s">
        <v>235</v>
      </c>
      <c r="D138" s="90" t="s">
        <v>259</v>
      </c>
      <c r="E138" s="91" t="s">
        <v>2</v>
      </c>
      <c r="F138" s="105">
        <v>80</v>
      </c>
      <c r="G138" s="104"/>
      <c r="H138" s="50"/>
      <c r="I138" s="30">
        <f t="shared" si="6"/>
        <v>0</v>
      </c>
      <c r="J138" s="177"/>
      <c r="K138" s="178"/>
      <c r="L138" s="178"/>
      <c r="M138" s="2"/>
    </row>
    <row r="139" spans="2:13" ht="30" customHeight="1">
      <c r="B139" s="29">
        <f t="shared" si="5"/>
        <v>114</v>
      </c>
      <c r="C139" s="89" t="s">
        <v>236</v>
      </c>
      <c r="D139" s="90" t="s">
        <v>260</v>
      </c>
      <c r="E139" s="91" t="s">
        <v>237</v>
      </c>
      <c r="F139" s="105">
        <v>5</v>
      </c>
      <c r="G139" s="104"/>
      <c r="H139" s="50"/>
      <c r="I139" s="30">
        <f t="shared" si="6"/>
        <v>0</v>
      </c>
      <c r="J139" s="177"/>
      <c r="K139" s="178"/>
      <c r="L139" s="178"/>
      <c r="M139" s="2"/>
    </row>
    <row r="140" spans="2:13" ht="12.75">
      <c r="B140" s="120" t="s">
        <v>102</v>
      </c>
      <c r="C140" s="120"/>
      <c r="D140" s="121"/>
      <c r="E140" s="76" t="s">
        <v>91</v>
      </c>
      <c r="F140" s="122"/>
      <c r="G140" s="122"/>
      <c r="H140" s="122"/>
      <c r="I140" s="54">
        <f>SUM(I18:I139)</f>
        <v>0</v>
      </c>
      <c r="J140" s="50"/>
      <c r="K140" s="50"/>
      <c r="L140" s="50"/>
      <c r="M140" s="2"/>
    </row>
    <row r="141" spans="2:9" s="33" customFormat="1" ht="12.75">
      <c r="B141" s="114" t="s">
        <v>118</v>
      </c>
      <c r="C141" s="115"/>
      <c r="D141" s="115"/>
      <c r="E141" s="115"/>
      <c r="F141" s="115"/>
      <c r="G141" s="115"/>
      <c r="H141" s="115"/>
      <c r="I141" s="116"/>
    </row>
    <row r="142" spans="2:9" s="33" customFormat="1" ht="12.75">
      <c r="B142" s="34"/>
      <c r="C142" s="59"/>
      <c r="D142" s="35"/>
      <c r="E142" s="77"/>
      <c r="F142" s="73"/>
      <c r="G142" s="1"/>
      <c r="H142" s="1"/>
      <c r="I142" s="36"/>
    </row>
    <row r="143" spans="2:9" s="33" customFormat="1" ht="13.5" thickBot="1">
      <c r="B143" s="132" t="s">
        <v>117</v>
      </c>
      <c r="C143" s="133"/>
      <c r="D143" s="133"/>
      <c r="E143" s="133"/>
      <c r="F143" s="133"/>
      <c r="G143" s="133"/>
      <c r="H143" s="133"/>
      <c r="I143" s="134"/>
    </row>
    <row r="144" spans="2:10" ht="12.75">
      <c r="B144" s="135" t="s">
        <v>102</v>
      </c>
      <c r="C144" s="136"/>
      <c r="D144" s="137"/>
      <c r="E144" s="78" t="s">
        <v>91</v>
      </c>
      <c r="F144" s="138"/>
      <c r="G144" s="138"/>
      <c r="H144" s="138"/>
      <c r="I144" s="37">
        <f>I140</f>
        <v>0</v>
      </c>
      <c r="J144" s="2"/>
    </row>
    <row r="145" spans="2:10" ht="12.75">
      <c r="B145" s="146" t="s">
        <v>93</v>
      </c>
      <c r="C145" s="147"/>
      <c r="D145" s="148"/>
      <c r="E145" s="79" t="s">
        <v>91</v>
      </c>
      <c r="F145" s="67" t="s">
        <v>115</v>
      </c>
      <c r="G145" s="51"/>
      <c r="H145" s="51"/>
      <c r="I145" s="55">
        <f>+((H2-I152)-I144)/(H2-I152)</f>
        <v>1</v>
      </c>
      <c r="J145" s="2"/>
    </row>
    <row r="146" spans="2:10" ht="12.75">
      <c r="B146" s="149" t="s">
        <v>94</v>
      </c>
      <c r="C146" s="150"/>
      <c r="D146" s="150"/>
      <c r="E146" s="79" t="s">
        <v>91</v>
      </c>
      <c r="F146" s="156"/>
      <c r="G146" s="156"/>
      <c r="H146" s="156"/>
      <c r="I146" s="52" t="s">
        <v>95</v>
      </c>
      <c r="J146" s="2"/>
    </row>
    <row r="147" spans="2:10" ht="13.5" thickBot="1">
      <c r="B147" s="151" t="s">
        <v>96</v>
      </c>
      <c r="C147" s="152"/>
      <c r="D147" s="152"/>
      <c r="E147" s="80" t="s">
        <v>91</v>
      </c>
      <c r="F147" s="155"/>
      <c r="G147" s="155"/>
      <c r="H147" s="155"/>
      <c r="I147" s="53" t="s">
        <v>97</v>
      </c>
      <c r="J147" s="2"/>
    </row>
    <row r="148" spans="2:10" ht="12.75">
      <c r="B148" s="38"/>
      <c r="C148" s="64"/>
      <c r="D148" s="12"/>
      <c r="E148" s="69"/>
      <c r="F148" s="74"/>
      <c r="G148" s="12"/>
      <c r="H148" s="12"/>
      <c r="I148" s="12"/>
      <c r="J148" s="2"/>
    </row>
    <row r="149" spans="2:10" ht="12.75">
      <c r="B149" s="38" t="s">
        <v>98</v>
      </c>
      <c r="C149" s="64"/>
      <c r="D149" s="12"/>
      <c r="E149" s="69"/>
      <c r="F149" s="74"/>
      <c r="G149" s="12"/>
      <c r="H149" s="12"/>
      <c r="I149" s="12"/>
      <c r="J149" s="2"/>
    </row>
    <row r="150" spans="2:9" ht="12.75">
      <c r="B150" s="39"/>
      <c r="C150" s="65"/>
      <c r="D150" s="40"/>
      <c r="E150" s="84"/>
      <c r="F150" s="75"/>
      <c r="G150" s="40"/>
      <c r="H150" s="41"/>
      <c r="I150" s="42" t="s">
        <v>92</v>
      </c>
    </row>
    <row r="151" spans="2:9" ht="12.75">
      <c r="B151" s="43"/>
      <c r="C151" s="66"/>
      <c r="D151" s="44" t="s">
        <v>253</v>
      </c>
      <c r="E151" s="81" t="s">
        <v>91</v>
      </c>
      <c r="F151" s="129"/>
      <c r="G151" s="130"/>
      <c r="H151" s="131"/>
      <c r="I151" s="45">
        <f>I144</f>
        <v>0</v>
      </c>
    </row>
    <row r="152" spans="2:9" ht="13.5" thickBot="1">
      <c r="B152" s="43"/>
      <c r="C152" s="66"/>
      <c r="D152" s="44" t="s">
        <v>99</v>
      </c>
      <c r="E152" s="81" t="s">
        <v>91</v>
      </c>
      <c r="F152" s="123"/>
      <c r="G152" s="124"/>
      <c r="H152" s="125"/>
      <c r="I152" s="46">
        <f>H3</f>
        <v>33359.59</v>
      </c>
    </row>
    <row r="153" spans="2:9" ht="14.25" thickBot="1" thickTop="1">
      <c r="B153" s="47"/>
      <c r="C153" s="60"/>
      <c r="D153" s="44" t="s">
        <v>100</v>
      </c>
      <c r="E153" s="81" t="s">
        <v>91</v>
      </c>
      <c r="F153" s="153"/>
      <c r="G153" s="154"/>
      <c r="H153" s="154"/>
      <c r="I153" s="48">
        <f>SUM(I151:I152)</f>
        <v>33359.59</v>
      </c>
    </row>
    <row r="154" spans="2:9" ht="43.5" customHeight="1" thickTop="1">
      <c r="B154" s="145"/>
      <c r="C154" s="145"/>
      <c r="D154" s="145"/>
      <c r="E154" s="145"/>
      <c r="F154" s="145"/>
      <c r="G154" s="145"/>
      <c r="H154" s="145"/>
      <c r="I154" s="49"/>
    </row>
  </sheetData>
  <sheetProtection/>
  <mergeCells count="37">
    <mergeCell ref="B9:L9"/>
    <mergeCell ref="G11:L11"/>
    <mergeCell ref="F2:G2"/>
    <mergeCell ref="F3:G3"/>
    <mergeCell ref="B14:C14"/>
    <mergeCell ref="B132:D132"/>
    <mergeCell ref="C7:F7"/>
    <mergeCell ref="B129:D129"/>
    <mergeCell ref="B17:D17"/>
    <mergeCell ref="B29:D29"/>
    <mergeCell ref="B15:C15"/>
    <mergeCell ref="B154:H154"/>
    <mergeCell ref="B145:D145"/>
    <mergeCell ref="B146:D146"/>
    <mergeCell ref="B147:D147"/>
    <mergeCell ref="F153:H153"/>
    <mergeCell ref="F147:H147"/>
    <mergeCell ref="F146:H146"/>
    <mergeCell ref="F152:H152"/>
    <mergeCell ref="B40:D40"/>
    <mergeCell ref="F151:H151"/>
    <mergeCell ref="B143:I143"/>
    <mergeCell ref="B144:D144"/>
    <mergeCell ref="F144:H144"/>
    <mergeCell ref="B107:D107"/>
    <mergeCell ref="B110:D110"/>
    <mergeCell ref="E56:F56"/>
    <mergeCell ref="B77:D77"/>
    <mergeCell ref="B141:I141"/>
    <mergeCell ref="B10:C10"/>
    <mergeCell ref="B11:F11"/>
    <mergeCell ref="B56:D56"/>
    <mergeCell ref="B140:D140"/>
    <mergeCell ref="F140:H140"/>
    <mergeCell ref="G13:H13"/>
    <mergeCell ref="B16:I16"/>
    <mergeCell ref="B13:C13"/>
  </mergeCells>
  <printOptions/>
  <pageMargins left="0.24" right="0.17" top="0.984251968503937" bottom="0.21" header="0.5118110236220472" footer="0.17"/>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Firenze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elisanu</dc:creator>
  <cp:keywords/>
  <dc:description/>
  <cp:lastModifiedBy>Elisabetta Nutini</cp:lastModifiedBy>
  <cp:lastPrinted>2017-12-01T14:27:19Z</cp:lastPrinted>
  <dcterms:created xsi:type="dcterms:W3CDTF">2016-02-05T11:15:44Z</dcterms:created>
  <dcterms:modified xsi:type="dcterms:W3CDTF">2017-12-04T10:59:38Z</dcterms:modified>
  <cp:category/>
  <cp:version/>
  <cp:contentType/>
  <cp:contentStatus/>
</cp:coreProperties>
</file>