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<sst xmlns="http://schemas.openxmlformats.org/spreadsheetml/2006/main" count="46" uniqueCount="40">
  <si>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VOCI</t>
  </si>
  <si>
    <t>QE approvato con DD 1430/2018</t>
  </si>
  <si>
    <t>Nuovo QE</t>
  </si>
  <si>
    <t>Differenza</t>
  </si>
  <si>
    <t>capitolo e impegno</t>
  </si>
  <si>
    <t>precedenti</t>
  </si>
  <si>
    <t>A) SOMME a BASE D'APPALTO</t>
  </si>
  <si>
    <t>1) OG1 Edifici civili ed industriali</t>
  </si>
  <si>
    <t>2) OS32 Strutture in legno</t>
  </si>
  <si>
    <t>3) OS18-A Componenti strutturali in acciaio</t>
  </si>
  <si>
    <t>4) OS 3 Impianti idrico-sanitario,cucine</t>
  </si>
  <si>
    <t>5) OS28 Impianti termici e di condizionamento</t>
  </si>
  <si>
    <t>6) OS30 Impianti elettrici</t>
  </si>
  <si>
    <t>A.1) TOTALE LAVORI A CORPO (Pres. Det.)</t>
  </si>
  <si>
    <t>Cap 19504</t>
  </si>
  <si>
    <t>di cui oneri non soggetti a ribasso</t>
  </si>
  <si>
    <t xml:space="preserve">B) SOMME a DISPOSIZIONE dell'AMMINISTRAZIONE </t>
  </si>
  <si>
    <t xml:space="preserve">       a) Affidamento lavori propedeutici Impresa Ergo Piani Srl (det. 2245/2016)</t>
  </si>
  <si>
    <r>
      <rPr>
        <sz val="12"/>
        <rFont val="Garamond"/>
        <family val="1"/>
      </rPr>
      <t xml:space="preserve">Cap 6614imp 966/17+imp300sub296e297/17 imp 300/2017 </t>
    </r>
    <r>
      <rPr>
        <sz val="12"/>
        <rFont val="Garamond"/>
        <family val="1"/>
      </rPr>
      <t xml:space="preserve">per € 39.129,55 </t>
    </r>
    <r>
      <rPr>
        <sz val="12"/>
        <rFont val="Garamond"/>
        <family val="1"/>
      </rPr>
      <t xml:space="preserve">+cap 18901 imp 1077/17 per € </t>
    </r>
    <r>
      <rPr>
        <sz val="12"/>
        <rFont val="Garamond"/>
        <family val="1"/>
      </rPr>
      <t xml:space="preserve"> 9.159,11 </t>
    </r>
    <r>
      <rPr>
        <sz val="12"/>
        <rFont val="Garamond"/>
        <family val="1"/>
      </rPr>
      <t xml:space="preserve"> </t>
    </r>
  </si>
  <si>
    <t>01) Allacciamento a pubblici servizi</t>
  </si>
  <si>
    <t xml:space="preserve">02) Imprevisti </t>
  </si>
  <si>
    <t>03) Fondo per la progettazione e l'innovazione di cui all'Art.93 c. 7 bis del Codice (Compenso incentivante) nella misura del 2%</t>
  </si>
  <si>
    <t>04) Spese tecniche</t>
  </si>
  <si>
    <t xml:space="preserve">      a) progettazione integrata definitiva ed esecutiva (aggiudicazione RTP ABGroup snc (mandataria) DET. 1259/2017 + det. 1430/2018</t>
  </si>
  <si>
    <t>Cap 6614 imp 778/2018+cap 6614 imp 2998/18+imp 750sub618/18 per € 144.669,65 +cap 19504 imp 2999/18 per € 124,85</t>
  </si>
  <si>
    <t xml:space="preserve">      b) Affidamento indagini geologiche e prove laboratorio Igetecma det. 1414/2017 come integrato con det. 2043/2017</t>
  </si>
  <si>
    <t>Cap 6614 imp 750/18</t>
  </si>
  <si>
    <t xml:space="preserve">      c) Integr. affidamento indagini geologiche Igetecma det. 2043/2017</t>
  </si>
  <si>
    <t>Cap 6614 imp 204/2018 sub 127/2018</t>
  </si>
  <si>
    <t xml:space="preserve">      d) verifica progettazione SOC Italsocotec Spa det. 498/2018 e 721/2018</t>
  </si>
  <si>
    <t>Cap 19504 imp 1512/2018 + imp 1777/2018</t>
  </si>
  <si>
    <t>05) Spese per attività di consulenza o di supporto</t>
  </si>
  <si>
    <t>06) Eventuali spese per commissioni giudicatrici</t>
  </si>
  <si>
    <t>07) Spese per pubblicità e notifiche</t>
  </si>
  <si>
    <t>08) Spese per opere d'arte al 2%</t>
  </si>
  <si>
    <t>09) Spese per accertamenti di laboratorio e verifiche tecniche di collaudo</t>
  </si>
  <si>
    <t>09bis) Tributo speciale Regione Toscana per conferimento a discarica</t>
  </si>
  <si>
    <r>
      <rPr>
        <sz val="10"/>
        <rFont val="Arial"/>
        <family val="0"/>
      </rPr>
      <t>10) IVA su lavori all'aliquota del 10%</t>
    </r>
    <r>
      <rPr>
        <b/>
        <sz val="10"/>
        <rFont val="Arial"/>
        <family val="0"/>
      </rPr>
      <t xml:space="preserve"> (Pres. Det.)</t>
    </r>
  </si>
  <si>
    <t>B) TOTALE SOMME a DISPOSIZIONE dell'AMMINISTRAZIONE</t>
  </si>
  <si>
    <t>TOTALE IMPORTO PROGETTO (A+B)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</si>
</sst>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</numFmts>
  <fonts count="5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K30" sqref="K30"/>
    </sheetView>
  </sheetViews>
  <sheetFormatPr defaultColWidth="9.140625" defaultRowHeight="12.75"/>
  <cols>
    <col min="1" max="1" width="61.57421875" style="0" customWidth="1"/>
    <col min="2" max="2" width="15.28125" style="0" customWidth="1"/>
    <col min="3" max="3" width="14.421875" style="0" customWidth="1"/>
    <col min="4" max="4" width="14.8515625" style="0" customWidth="1"/>
    <col min="5" max="5" width="37.57421875" style="0" customWidth="1"/>
    <col min="6" max="6" width="11.28125" style="0" customWidth="1"/>
    <col min="7" max="7" width="11.7109375" style="0" customWidth="1"/>
    <col min="8" max="8" width="23.00390625" style="0" customWidth="1"/>
    <col min="9" max="9" width="13.57421875" style="0" customWidth="1"/>
    <col min="10" max="10" width="13.421875" style="0" customWidth="1"/>
    <col min="11" max="11" width="13.28125" style="0" customWidth="1"/>
    <col min="12" max="16384" width="9.00390625" style="0" customWidth="1"/>
  </cols>
  <sheetData>
    <row r="1" spans="1:9" ht="47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>
        <v>2018</v>
      </c>
      <c r="H1" s="1">
        <v>2019</v>
      </c>
      <c r="I1" s="1">
        <v>2020</v>
      </c>
    </row>
    <row r="2" spans="1:9" ht="15.75">
      <c r="A2" s="3" t="s">
        <v>6</v>
      </c>
      <c r="B2" s="4"/>
      <c r="C2" s="4"/>
      <c r="D2" s="4"/>
      <c r="E2" s="5"/>
      <c r="F2" s="4"/>
      <c r="G2" s="4"/>
      <c r="H2" s="4"/>
      <c r="I2" s="4"/>
    </row>
    <row r="3" spans="1:9" ht="15.75">
      <c r="A3" s="5" t="s">
        <v>7</v>
      </c>
      <c r="B3" s="6">
        <v>1275863.17</v>
      </c>
      <c r="C3" s="6">
        <v>1294194.82</v>
      </c>
      <c r="D3" s="7">
        <f aca="true" t="shared" si="0" ref="D3:D10">C3-B3</f>
        <v>18331.65000000014</v>
      </c>
      <c r="E3" s="5"/>
      <c r="F3" s="4"/>
      <c r="G3" s="4"/>
      <c r="H3" s="4"/>
      <c r="I3" s="4"/>
    </row>
    <row r="4" spans="1:9" ht="15.75">
      <c r="A4" s="5" t="s">
        <v>8</v>
      </c>
      <c r="B4" s="6">
        <v>306524.98</v>
      </c>
      <c r="C4" s="6">
        <v>280008.32</v>
      </c>
      <c r="D4" s="7">
        <f t="shared" si="0"/>
        <v>-26516.659999999974</v>
      </c>
      <c r="E4" s="5"/>
      <c r="F4" s="4"/>
      <c r="G4" s="4"/>
      <c r="H4" s="4"/>
      <c r="I4" s="4"/>
    </row>
    <row r="5" spans="1:9" ht="15.75">
      <c r="A5" s="5" t="s">
        <v>9</v>
      </c>
      <c r="B5" s="6">
        <v>36097.37</v>
      </c>
      <c r="C5" s="6">
        <v>39392.38</v>
      </c>
      <c r="D5" s="7">
        <f t="shared" si="0"/>
        <v>3295.0099999999948</v>
      </c>
      <c r="E5" s="5"/>
      <c r="F5" s="4"/>
      <c r="G5" s="4"/>
      <c r="H5" s="4"/>
      <c r="I5" s="4"/>
    </row>
    <row r="6" spans="1:9" ht="15.75">
      <c r="A6" s="5" t="s">
        <v>10</v>
      </c>
      <c r="B6" s="6">
        <v>117459.72</v>
      </c>
      <c r="C6" s="6">
        <v>109065.99</v>
      </c>
      <c r="D6" s="7">
        <f t="shared" si="0"/>
        <v>-8393.729999999996</v>
      </c>
      <c r="E6" s="5"/>
      <c r="F6" s="4"/>
      <c r="G6" s="4"/>
      <c r="H6" s="4"/>
      <c r="I6" s="4"/>
    </row>
    <row r="7" spans="1:9" ht="15.75">
      <c r="A7" s="5" t="s">
        <v>11</v>
      </c>
      <c r="B7" s="6">
        <v>191555.03</v>
      </c>
      <c r="C7" s="6">
        <v>203081.59</v>
      </c>
      <c r="D7" s="7">
        <f t="shared" si="0"/>
        <v>11526.559999999998</v>
      </c>
      <c r="E7" s="5"/>
      <c r="F7" s="4"/>
      <c r="G7" s="4"/>
      <c r="H7" s="4"/>
      <c r="I7" s="4"/>
    </row>
    <row r="8" spans="1:9" ht="15.75">
      <c r="A8" s="5" t="s">
        <v>12</v>
      </c>
      <c r="B8" s="6">
        <v>302211.69</v>
      </c>
      <c r="C8" s="6">
        <v>299118.86</v>
      </c>
      <c r="D8" s="7">
        <f t="shared" si="0"/>
        <v>-3092.8300000000163</v>
      </c>
      <c r="E8" s="5"/>
      <c r="F8" s="4"/>
      <c r="G8" s="4"/>
      <c r="H8" s="4"/>
      <c r="I8" s="4"/>
    </row>
    <row r="9" spans="1:9" ht="15.75">
      <c r="A9" s="8" t="s">
        <v>13</v>
      </c>
      <c r="B9" s="9">
        <v>2229711.96</v>
      </c>
      <c r="C9" s="9">
        <f>SUM(C3:C8)</f>
        <v>2224861.96</v>
      </c>
      <c r="D9" s="10">
        <f t="shared" si="0"/>
        <v>-4850</v>
      </c>
      <c r="E9" s="11" t="s">
        <v>14</v>
      </c>
      <c r="F9" s="12"/>
      <c r="G9" s="10"/>
      <c r="H9" s="13">
        <f>C9/3</f>
        <v>741620.6533333333</v>
      </c>
      <c r="I9" s="13">
        <f>C9/3*2</f>
        <v>1483241.3066666666</v>
      </c>
    </row>
    <row r="10" spans="1:9" ht="15.75">
      <c r="A10" s="5" t="s">
        <v>15</v>
      </c>
      <c r="B10" s="6">
        <v>75670.7</v>
      </c>
      <c r="C10" s="6">
        <v>75670.7</v>
      </c>
      <c r="D10" s="7">
        <f t="shared" si="0"/>
        <v>0</v>
      </c>
      <c r="E10" s="5"/>
      <c r="F10" s="14"/>
      <c r="G10" s="14"/>
      <c r="H10" s="14"/>
      <c r="I10" s="14"/>
    </row>
    <row r="11" spans="1:9" ht="7.5" customHeight="1">
      <c r="A11" s="5"/>
      <c r="B11" s="4"/>
      <c r="C11" s="4"/>
      <c r="D11" s="7"/>
      <c r="E11" s="5"/>
      <c r="F11" s="14"/>
      <c r="G11" s="14"/>
      <c r="H11" s="14"/>
      <c r="I11" s="14"/>
    </row>
    <row r="12" spans="1:9" ht="31.5">
      <c r="A12" s="3" t="s">
        <v>16</v>
      </c>
      <c r="B12" s="4"/>
      <c r="C12" s="4"/>
      <c r="D12" s="7"/>
      <c r="E12" s="5"/>
      <c r="F12" s="14"/>
      <c r="G12" s="14"/>
      <c r="H12" s="14"/>
      <c r="I12" s="14"/>
    </row>
    <row r="13" spans="1:9" ht="63">
      <c r="A13" s="5" t="s">
        <v>17</v>
      </c>
      <c r="B13" s="15">
        <v>48288.66</v>
      </c>
      <c r="C13" s="15">
        <v>48288.66</v>
      </c>
      <c r="D13" s="7">
        <f>C13-B13</f>
        <v>0</v>
      </c>
      <c r="E13" s="5" t="s">
        <v>18</v>
      </c>
      <c r="F13" s="16">
        <v>48288.66</v>
      </c>
      <c r="G13" s="14"/>
      <c r="H13" s="14"/>
      <c r="I13" s="14"/>
    </row>
    <row r="14" spans="1:9" ht="15.75">
      <c r="A14" s="5" t="s">
        <v>19</v>
      </c>
      <c r="B14" s="6">
        <v>3000</v>
      </c>
      <c r="C14" s="6">
        <v>3000</v>
      </c>
      <c r="D14" s="7">
        <f>C14-B14</f>
        <v>0</v>
      </c>
      <c r="E14" s="17" t="s">
        <v>14</v>
      </c>
      <c r="F14" s="14"/>
      <c r="G14" s="14"/>
      <c r="H14" s="16">
        <v>3000</v>
      </c>
      <c r="I14" s="16"/>
    </row>
    <row r="15" spans="1:9" ht="15.75">
      <c r="A15" s="5" t="s">
        <v>20</v>
      </c>
      <c r="B15" s="6">
        <f>171393.32+3077.46</f>
        <v>174470.78</v>
      </c>
      <c r="C15" s="6">
        <v>114902.79</v>
      </c>
      <c r="D15" s="7">
        <f>C15-B15</f>
        <v>-59567.990000000005</v>
      </c>
      <c r="E15" s="17" t="s">
        <v>14</v>
      </c>
      <c r="F15" s="14"/>
      <c r="G15" s="16"/>
      <c r="H15" s="16">
        <v>114902.79</v>
      </c>
      <c r="I15" s="25"/>
    </row>
    <row r="16" spans="1:9" ht="31.5">
      <c r="A16" s="5" t="s">
        <v>21</v>
      </c>
      <c r="B16" s="6">
        <v>44594.24</v>
      </c>
      <c r="C16" s="6">
        <f>C9*0.02</f>
        <v>44497.2392</v>
      </c>
      <c r="D16" s="7">
        <f>C16-B16</f>
        <v>-97.00079999999434</v>
      </c>
      <c r="E16" s="17" t="s">
        <v>14</v>
      </c>
      <c r="F16" s="14"/>
      <c r="G16" s="14"/>
      <c r="H16" s="24">
        <v>44497.2392</v>
      </c>
      <c r="I16" s="27"/>
    </row>
    <row r="17" spans="1:9" ht="15.75">
      <c r="A17" s="5" t="s">
        <v>22</v>
      </c>
      <c r="B17" s="4"/>
      <c r="C17" s="4"/>
      <c r="D17" s="7"/>
      <c r="E17" s="5"/>
      <c r="F17" s="14"/>
      <c r="G17" s="14"/>
      <c r="H17" s="14"/>
      <c r="I17" s="26"/>
    </row>
    <row r="18" spans="1:9" ht="63">
      <c r="A18" s="5" t="s">
        <v>23</v>
      </c>
      <c r="B18" s="18">
        <v>144794.5</v>
      </c>
      <c r="C18" s="18">
        <v>144794.5</v>
      </c>
      <c r="D18" s="7">
        <f aca="true" t="shared" si="1" ref="D18:D30">C18-B18</f>
        <v>0</v>
      </c>
      <c r="E18" s="17" t="s">
        <v>24</v>
      </c>
      <c r="F18" s="14"/>
      <c r="G18" s="16">
        <v>144794.5</v>
      </c>
      <c r="H18" s="14"/>
      <c r="I18" s="14"/>
    </row>
    <row r="19" spans="1:9" ht="31.5">
      <c r="A19" s="5" t="s">
        <v>25</v>
      </c>
      <c r="B19" s="18">
        <v>11567.42</v>
      </c>
      <c r="C19" s="18">
        <v>11567.42</v>
      </c>
      <c r="D19" s="7">
        <f t="shared" si="1"/>
        <v>0</v>
      </c>
      <c r="E19" s="5" t="s">
        <v>26</v>
      </c>
      <c r="F19" s="14"/>
      <c r="G19" s="16">
        <v>11567.42</v>
      </c>
      <c r="H19" s="14"/>
      <c r="I19" s="14"/>
    </row>
    <row r="20" spans="1:9" ht="31.5">
      <c r="A20" s="5" t="s">
        <v>27</v>
      </c>
      <c r="B20" s="18">
        <v>5688.49</v>
      </c>
      <c r="C20" s="18">
        <v>5688.49</v>
      </c>
      <c r="D20" s="7">
        <f t="shared" si="1"/>
        <v>0</v>
      </c>
      <c r="E20" s="5" t="s">
        <v>28</v>
      </c>
      <c r="F20" s="14"/>
      <c r="G20" s="16">
        <v>5688.49</v>
      </c>
      <c r="H20" s="14"/>
      <c r="I20" s="14"/>
    </row>
    <row r="21" spans="1:9" ht="31.5">
      <c r="A21" s="5" t="s">
        <v>29</v>
      </c>
      <c r="B21" s="18">
        <v>26734.21</v>
      </c>
      <c r="C21" s="18">
        <v>26734.21</v>
      </c>
      <c r="D21" s="7">
        <f t="shared" si="1"/>
        <v>0</v>
      </c>
      <c r="E21" s="5" t="s">
        <v>30</v>
      </c>
      <c r="F21" s="14"/>
      <c r="G21" s="16">
        <v>26734.21</v>
      </c>
      <c r="H21" s="14"/>
      <c r="I21" s="14"/>
    </row>
    <row r="22" spans="1:9" ht="15.75">
      <c r="A22" s="5" t="s">
        <v>31</v>
      </c>
      <c r="B22" s="15"/>
      <c r="C22" s="15"/>
      <c r="D22" s="7">
        <f t="shared" si="1"/>
        <v>0</v>
      </c>
      <c r="E22" s="5"/>
      <c r="F22" s="14"/>
      <c r="G22" s="14"/>
      <c r="H22" s="14"/>
      <c r="I22" s="14"/>
    </row>
    <row r="23" spans="1:9" ht="15.75">
      <c r="A23" s="5" t="s">
        <v>32</v>
      </c>
      <c r="B23" s="4"/>
      <c r="C23" s="4"/>
      <c r="D23" s="7">
        <f t="shared" si="1"/>
        <v>0</v>
      </c>
      <c r="E23" s="5"/>
      <c r="F23" s="14"/>
      <c r="G23" s="14"/>
      <c r="H23" s="14"/>
      <c r="I23" s="14"/>
    </row>
    <row r="24" spans="1:9" ht="15.75">
      <c r="A24" s="5" t="s">
        <v>33</v>
      </c>
      <c r="B24" s="4"/>
      <c r="C24" s="4"/>
      <c r="D24" s="7">
        <f t="shared" si="1"/>
        <v>0</v>
      </c>
      <c r="E24" s="5"/>
      <c r="F24" s="14"/>
      <c r="G24" s="14"/>
      <c r="H24" s="14"/>
      <c r="I24" s="14"/>
    </row>
    <row r="25" spans="1:9" ht="15.75">
      <c r="A25" s="5" t="s">
        <v>34</v>
      </c>
      <c r="B25" s="4"/>
      <c r="C25" s="4"/>
      <c r="D25" s="7">
        <f t="shared" si="1"/>
        <v>0</v>
      </c>
      <c r="E25" s="5"/>
      <c r="F25" s="14"/>
      <c r="G25" s="14"/>
      <c r="H25" s="14"/>
      <c r="I25" s="14"/>
    </row>
    <row r="26" spans="1:9" ht="31.5">
      <c r="A26" s="5" t="s">
        <v>35</v>
      </c>
      <c r="B26" s="4"/>
      <c r="C26" s="6">
        <v>40000</v>
      </c>
      <c r="D26" s="7">
        <f t="shared" si="1"/>
        <v>40000</v>
      </c>
      <c r="E26" s="17" t="s">
        <v>14</v>
      </c>
      <c r="F26" s="14"/>
      <c r="G26" s="14"/>
      <c r="H26" s="14"/>
      <c r="I26" s="16">
        <v>40000</v>
      </c>
    </row>
    <row r="27" spans="1:9" ht="31.5">
      <c r="A27" s="5" t="s">
        <v>36</v>
      </c>
      <c r="B27" s="4"/>
      <c r="C27" s="6">
        <v>25000</v>
      </c>
      <c r="D27" s="7">
        <f t="shared" si="1"/>
        <v>25000</v>
      </c>
      <c r="E27" s="17" t="s">
        <v>14</v>
      </c>
      <c r="F27" s="14"/>
      <c r="G27" s="14"/>
      <c r="H27" s="16">
        <v>25000</v>
      </c>
      <c r="I27" s="14"/>
    </row>
    <row r="28" spans="1:9" ht="15.75">
      <c r="A28" s="19" t="s">
        <v>37</v>
      </c>
      <c r="B28" s="6">
        <v>222971.2</v>
      </c>
      <c r="C28" s="6">
        <f>C9*0.1</f>
        <v>222486.196</v>
      </c>
      <c r="D28" s="7">
        <f t="shared" si="1"/>
        <v>-485.00400000001537</v>
      </c>
      <c r="E28" s="17" t="s">
        <v>14</v>
      </c>
      <c r="F28" s="14"/>
      <c r="G28" s="16"/>
      <c r="H28" s="16">
        <f>C28/3</f>
        <v>74162.06533333333</v>
      </c>
      <c r="I28" s="16">
        <f>C28/3*2</f>
        <v>148324.13066666666</v>
      </c>
    </row>
    <row r="29" spans="1:9" ht="31.5">
      <c r="A29" s="20" t="s">
        <v>38</v>
      </c>
      <c r="B29" s="9">
        <v>682109.51</v>
      </c>
      <c r="C29" s="9">
        <f>SUM(C13:C28)</f>
        <v>686959.5052</v>
      </c>
      <c r="D29" s="10">
        <f t="shared" si="1"/>
        <v>4849.995200000005</v>
      </c>
      <c r="E29" s="20"/>
      <c r="F29" s="12"/>
      <c r="G29" s="12"/>
      <c r="H29" s="12"/>
      <c r="I29" s="12"/>
    </row>
    <row r="30" spans="1:11" ht="15.75">
      <c r="A30" s="5" t="s">
        <v>39</v>
      </c>
      <c r="B30" s="21">
        <v>2911821.47</v>
      </c>
      <c r="C30" s="21">
        <f>C29+C9</f>
        <v>2911821.4652</v>
      </c>
      <c r="D30" s="22">
        <f t="shared" si="1"/>
        <v>-0.004800000227987766</v>
      </c>
      <c r="E30" s="3"/>
      <c r="F30" s="22">
        <f>SUM(F2:F29)</f>
        <v>48288.66</v>
      </c>
      <c r="G30" s="22">
        <f>SUM(G2:G29)</f>
        <v>188784.62</v>
      </c>
      <c r="H30" s="22">
        <f>SUM(H2:H29)</f>
        <v>1003182.7478666666</v>
      </c>
      <c r="I30" s="22">
        <f>SUM(I2:I29)</f>
        <v>1671565.4373333333</v>
      </c>
      <c r="J30" s="23"/>
      <c r="K30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mazma</cp:lastModifiedBy>
  <dcterms:created xsi:type="dcterms:W3CDTF">2018-12-12T14:05:35Z</dcterms:created>
  <dcterms:modified xsi:type="dcterms:W3CDTF">2018-12-12T14:05:35Z</dcterms:modified>
  <cp:category/>
  <cp:version/>
  <cp:contentType/>
  <cp:contentStatus/>
</cp:coreProperties>
</file>