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Q.E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<sst xmlns="http://schemas.openxmlformats.org/spreadsheetml/2006/main" count="24" uniqueCount="24">
  <si>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NATURA</t>
  </si>
  <si>
    <t>VOCI</t>
  </si>
  <si>
    <t>SOMME A BASE APPALTO</t>
  </si>
  <si>
    <t>Importo dei lavori</t>
  </si>
  <si>
    <t>Oneri per la sicurezza</t>
  </si>
  <si>
    <t>SOMME A DISPOSIZIONE</t>
  </si>
  <si>
    <t>Imprevisti</t>
  </si>
  <si>
    <t>Spese tecniche</t>
  </si>
  <si>
    <t>Incentivo</t>
  </si>
  <si>
    <t>Iva 22% sui lavori</t>
  </si>
  <si>
    <t>IMPORTO</t>
  </si>
  <si>
    <t>Importo a base d'appalto</t>
  </si>
  <si>
    <t>Ribasso del 7,03%</t>
  </si>
  <si>
    <t>Lavori in economia non soggetti a ribasso</t>
  </si>
  <si>
    <t>A) IMPORTO CONTRATTUALE</t>
  </si>
  <si>
    <t xml:space="preserve">DD 1530/18 studio fattibilità Ing. Tamagnini </t>
  </si>
  <si>
    <t>DD 1922/18 progetto esecutivo Ing. Pellegrino</t>
  </si>
  <si>
    <t>DD 1958/18 Gaia Servizi snc prove geologiche</t>
  </si>
  <si>
    <t>DD 2032/18 relazione geologica, geot. e sismica Dott. Roberto Maggiore</t>
  </si>
  <si>
    <t>B) SOMME A DISPOSIZIONE</t>
  </si>
  <si>
    <t>TOTALE PROGETTO (A+B)</t>
  </si>
  <si>
    <t>precedenti</t>
  </si>
  <si>
    <t>DD 2085/18 bonifica bellica CF&amp;G</t>
  </si>
  <si>
    <t>DD 1107/19 D.L. Ing. Francesco Cattani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</si>
</sst>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#,##0.00\ [$€-410];[Red]\-#,##0.00\ [$€-410]"/>
  </numFmts>
  <fonts count="1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name val="Garamond"/>
      <family val="1"/>
    </font>
    <font>
      <sz val="8"/>
      <name val="Arial"/>
      <family val="2"/>
    </font>
    <font>
      <b/>
      <sz val="8"/>
      <name val="Garamond"/>
      <family val="1"/>
    </font>
    <font>
      <sz val="8"/>
      <name val="Garamond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wrapText="1"/>
    </xf>
    <xf numFmtId="164" fontId="15" fillId="0" borderId="2" xfId="0" applyNumberFormat="1" applyFont="1" applyBorder="1" applyAlignment="1">
      <alignment wrapText="1"/>
    </xf>
    <xf numFmtId="164" fontId="15" fillId="0" borderId="3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4" fillId="0" borderId="2" xfId="0" applyNumberFormat="1" applyFont="1" applyBorder="1" applyAlignment="1">
      <alignment wrapText="1"/>
    </xf>
    <xf numFmtId="164" fontId="14" fillId="0" borderId="2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4" fillId="0" borderId="4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/>
    </xf>
    <xf numFmtId="164" fontId="15" fillId="0" borderId="5" xfId="0" applyNumberFormat="1" applyFont="1" applyBorder="1" applyAlignment="1">
      <alignment wrapText="1"/>
    </xf>
    <xf numFmtId="164" fontId="14" fillId="0" borderId="2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/>
    </xf>
  </cellXfs>
  <cellStyles count="24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Hyperlink" xfId="20"/>
    <cellStyle name="Followed Hyperlink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Comma" xfId="28"/>
    <cellStyle name="Comma [0]" xfId="29"/>
    <cellStyle name="Neutral 1" xfId="30"/>
    <cellStyle name="Note 1" xfId="31"/>
    <cellStyle name="Percent" xfId="32"/>
    <cellStyle name="Status 1" xfId="33"/>
    <cellStyle name="Text 1" xfId="34"/>
    <cellStyle name="Currency" xfId="35"/>
    <cellStyle name="Currency [0]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5"/>
  <sheetViews>
    <sheetView showGridLines="0" tabSelected="1" zoomScale="120" zoomScaleNormal="120" workbookViewId="0" topLeftCell="A1">
      <selection activeCell="F25" sqref="F25"/>
    </sheetView>
  </sheetViews>
  <sheetFormatPr defaultColWidth="9.140625" defaultRowHeight="12.75"/>
  <cols>
    <col min="1" max="1" width="16.28125" style="1" customWidth="1"/>
    <col min="2" max="2" width="12.8515625" style="1" customWidth="1"/>
    <col min="3" max="3" width="26.7109375" style="1" bestFit="1" customWidth="1"/>
    <col min="4" max="4" width="12.8515625" style="1" bestFit="1" customWidth="1"/>
    <col min="5" max="5" width="7.8515625" style="1" bestFit="1" customWidth="1"/>
    <col min="6" max="7" width="8.7109375" style="1" bestFit="1" customWidth="1"/>
    <col min="8" max="8" width="12.140625" style="1" customWidth="1"/>
    <col min="9" max="16384" width="11.57421875" style="1" customWidth="1"/>
  </cols>
  <sheetData>
    <row r="3" spans="2:7" ht="24" customHeight="1">
      <c r="B3" s="5" t="s">
        <v>0</v>
      </c>
      <c r="C3" s="5" t="s">
        <v>1</v>
      </c>
      <c r="D3" s="5" t="s">
        <v>10</v>
      </c>
      <c r="E3" s="5" t="s">
        <v>21</v>
      </c>
      <c r="F3" s="5">
        <v>2019</v>
      </c>
      <c r="G3" s="5">
        <v>2020</v>
      </c>
    </row>
    <row r="4" spans="2:7" ht="12.75" customHeight="1">
      <c r="B4" s="25" t="s">
        <v>2</v>
      </c>
      <c r="C4" s="6" t="s">
        <v>3</v>
      </c>
      <c r="D4" s="7">
        <v>933296.25</v>
      </c>
      <c r="E4" s="8"/>
      <c r="F4" s="8"/>
      <c r="G4" s="8"/>
    </row>
    <row r="5" spans="2:7" ht="29.25" customHeight="1">
      <c r="B5" s="25"/>
      <c r="C5" s="6" t="s">
        <v>13</v>
      </c>
      <c r="D5" s="9">
        <v>203.75</v>
      </c>
      <c r="E5" s="8"/>
      <c r="F5" s="8"/>
      <c r="G5" s="8"/>
    </row>
    <row r="6" spans="2:7" ht="15">
      <c r="B6" s="25"/>
      <c r="C6" s="6" t="s">
        <v>4</v>
      </c>
      <c r="D6" s="9">
        <v>65000</v>
      </c>
      <c r="E6" s="8"/>
      <c r="F6" s="8"/>
      <c r="G6" s="8"/>
    </row>
    <row r="7" spans="2:7" ht="15">
      <c r="B7" s="25"/>
      <c r="C7" s="10" t="s">
        <v>11</v>
      </c>
      <c r="D7" s="11">
        <f>SUM(D4:D6)</f>
        <v>998500</v>
      </c>
      <c r="E7" s="12"/>
      <c r="F7" s="12"/>
      <c r="G7" s="12"/>
    </row>
    <row r="8" spans="2:8" ht="15">
      <c r="B8" s="26" t="s">
        <v>12</v>
      </c>
      <c r="C8" s="27"/>
      <c r="D8" s="11">
        <f>D4*7.03/100</f>
        <v>65610.726375</v>
      </c>
      <c r="E8" s="12"/>
      <c r="F8" s="8"/>
      <c r="G8" s="8"/>
      <c r="H8" s="4"/>
    </row>
    <row r="9" spans="2:8" ht="15">
      <c r="B9" s="28" t="s">
        <v>14</v>
      </c>
      <c r="C9" s="29"/>
      <c r="D9" s="11">
        <f>D7-D8</f>
        <v>932889.273625</v>
      </c>
      <c r="E9" s="13"/>
      <c r="F9" s="11">
        <f>3*150000</f>
        <v>450000</v>
      </c>
      <c r="G9" s="11">
        <f>D9-F9</f>
        <v>482889.27362500003</v>
      </c>
      <c r="H9" s="3"/>
    </row>
    <row r="10" spans="2:8" ht="15" customHeight="1">
      <c r="B10" s="20" t="s">
        <v>5</v>
      </c>
      <c r="C10" s="6" t="s">
        <v>6</v>
      </c>
      <c r="D10" s="9">
        <f>59910+49749.17</f>
        <v>109659.17</v>
      </c>
      <c r="E10" s="14"/>
      <c r="F10" s="9"/>
      <c r="G10" s="9">
        <f>D10</f>
        <v>109659.17</v>
      </c>
      <c r="H10" s="3"/>
    </row>
    <row r="11" spans="2:8" ht="15">
      <c r="B11" s="21"/>
      <c r="C11" s="6" t="s">
        <v>7</v>
      </c>
      <c r="D11" s="9">
        <f>24789.1*1.04*1.22</f>
        <v>31452.41008</v>
      </c>
      <c r="E11" s="14"/>
      <c r="F11" s="9"/>
      <c r="G11" s="9">
        <f>24789.1*1.04*1.22</f>
        <v>31452.41008</v>
      </c>
      <c r="H11" s="3"/>
    </row>
    <row r="12" spans="2:8" ht="23.25">
      <c r="B12" s="21"/>
      <c r="C12" s="6" t="s">
        <v>15</v>
      </c>
      <c r="D12" s="15">
        <v>5000</v>
      </c>
      <c r="E12" s="9">
        <v>5000</v>
      </c>
      <c r="F12" s="16"/>
      <c r="G12" s="9"/>
      <c r="H12" s="3"/>
    </row>
    <row r="13" spans="2:8" ht="23.25">
      <c r="B13" s="21"/>
      <c r="C13" s="6" t="s">
        <v>16</v>
      </c>
      <c r="D13" s="9">
        <v>48214.4</v>
      </c>
      <c r="E13" s="14">
        <v>48214.4</v>
      </c>
      <c r="F13" s="17"/>
      <c r="G13" s="9"/>
      <c r="H13" s="3"/>
    </row>
    <row r="14" spans="2:8" ht="30.75" customHeight="1">
      <c r="B14" s="21"/>
      <c r="C14" s="6" t="s">
        <v>17</v>
      </c>
      <c r="D14" s="9">
        <v>8666.88</v>
      </c>
      <c r="E14" s="14">
        <v>8666.88</v>
      </c>
      <c r="F14" s="17"/>
      <c r="G14" s="9"/>
      <c r="H14" s="3"/>
    </row>
    <row r="15" spans="2:10" ht="23.25">
      <c r="B15" s="21"/>
      <c r="C15" s="6" t="s">
        <v>18</v>
      </c>
      <c r="D15" s="9">
        <v>6346.44</v>
      </c>
      <c r="E15" s="9">
        <v>6346.44</v>
      </c>
      <c r="F15" s="9"/>
      <c r="G15" s="9"/>
      <c r="H15" s="3"/>
      <c r="J15" s="2"/>
    </row>
    <row r="16" spans="2:8" ht="15">
      <c r="B16" s="21"/>
      <c r="C16" s="6" t="s">
        <v>22</v>
      </c>
      <c r="D16" s="9">
        <v>5490</v>
      </c>
      <c r="E16" s="9">
        <v>5490</v>
      </c>
      <c r="F16" s="17"/>
      <c r="G16" s="9"/>
      <c r="H16" s="3"/>
    </row>
    <row r="17" spans="2:8" ht="15">
      <c r="B17" s="21"/>
      <c r="C17" s="6" t="s">
        <v>23</v>
      </c>
      <c r="D17" s="9">
        <v>24042.49</v>
      </c>
      <c r="E17" s="9"/>
      <c r="F17" s="9">
        <v>9306.77</v>
      </c>
      <c r="G17" s="9">
        <v>14735.72</v>
      </c>
      <c r="H17" s="3"/>
    </row>
    <row r="18" spans="2:8" ht="15">
      <c r="B18" s="21"/>
      <c r="C18" s="6" t="s">
        <v>8</v>
      </c>
      <c r="D18" s="9">
        <v>19970</v>
      </c>
      <c r="E18" s="9"/>
      <c r="F18" s="9"/>
      <c r="G18" s="9">
        <v>19970</v>
      </c>
      <c r="H18" s="3"/>
    </row>
    <row r="19" spans="2:9" ht="15">
      <c r="B19" s="22"/>
      <c r="C19" s="18" t="s">
        <v>9</v>
      </c>
      <c r="D19" s="9">
        <f>D9*22/100</f>
        <v>205235.6401975</v>
      </c>
      <c r="E19" s="9"/>
      <c r="F19" s="9">
        <f>F9*22/100</f>
        <v>99000</v>
      </c>
      <c r="G19" s="9">
        <f>G9*22/100</f>
        <v>106235.6401975</v>
      </c>
      <c r="H19" s="3"/>
      <c r="I19" s="2"/>
    </row>
    <row r="20" spans="2:9" ht="15">
      <c r="B20" s="19" t="s">
        <v>19</v>
      </c>
      <c r="C20" s="19"/>
      <c r="D20" s="11">
        <f>SUM(D10:D19)</f>
        <v>464077.43027749995</v>
      </c>
      <c r="E20" s="11">
        <f>SUM(E10:E19)</f>
        <v>73717.72</v>
      </c>
      <c r="F20" s="11">
        <f>SUM(F10:F19)</f>
        <v>108306.77</v>
      </c>
      <c r="G20" s="11">
        <f>SUM(G10:G19)</f>
        <v>282052.94027749996</v>
      </c>
      <c r="H20" s="3"/>
      <c r="I20" s="2"/>
    </row>
    <row r="21" spans="2:9" ht="15">
      <c r="B21" s="23" t="s">
        <v>20</v>
      </c>
      <c r="C21" s="24"/>
      <c r="D21" s="11">
        <f>D9+D20</f>
        <v>1396966.7039025</v>
      </c>
      <c r="E21" s="11">
        <f>E20</f>
        <v>73717.72</v>
      </c>
      <c r="F21" s="30">
        <f>F9+F20</f>
        <v>558306.77</v>
      </c>
      <c r="G21" s="11">
        <f>G9+G20</f>
        <v>764942.2139025</v>
      </c>
      <c r="H21" s="3"/>
      <c r="I21" s="2"/>
    </row>
    <row r="24" ht="15">
      <c r="D24" s="2"/>
    </row>
    <row r="25" ht="15">
      <c r="I25" s="2"/>
    </row>
  </sheetData>
  <sheetProtection selectLockedCells="1" selectUnlockedCells="1"/>
  <mergeCells count="6">
    <mergeCell ref="B20:C20"/>
    <mergeCell ref="B10:B19"/>
    <mergeCell ref="B21:C21"/>
    <mergeCell ref="B4:B7"/>
    <mergeCell ref="B8:C8"/>
    <mergeCell ref="B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Marinaccio Maurizio</cp:lastModifiedBy>
  <dcterms:created xsi:type="dcterms:W3CDTF">2019-06-17T13:38:01Z</dcterms:created>
  <dcterms:modified xsi:type="dcterms:W3CDTF">2019-06-25T06:55:39Z</dcterms:modified>
  <cp:category/>
  <cp:version/>
  <cp:contentType/>
  <cp:contentStatus/>
</cp:coreProperties>
</file>