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E SUPERCICLABILE FI-PO LOTTO 7" sheetId="1" r:id="rId1"/>
  </sheets>
  <definedNames>
    <definedName name="_xlnm.Print_Area" localSheetId="0">'QE SUPERCICLABILE FI-PO LOTTO 7'!$A$1:$B$51</definedName>
    <definedName name="Excel_BuiltIn_Print_Area" localSheetId="0">'QE SUPERCICLABILE FI-PO LOTTO 7'!$A$1:$B$51</definedName>
  </definedNames>
  <calcPr fullCalcOnLoad="1"/>
</workbook>
</file>

<file path=xl/sharedStrings.xml><?xml version="1.0" encoding="utf-8"?>
<sst xmlns="http://schemas.openxmlformats.org/spreadsheetml/2006/main" count="56" uniqueCount="55">
  <si>
    <t>Q.E. Superciclabile FI-PO Lotto 7</t>
  </si>
  <si>
    <t>VOCI</t>
  </si>
  <si>
    <t>importi</t>
  </si>
  <si>
    <t>riferimenti contabili</t>
  </si>
  <si>
    <t>Ant 2021</t>
  </si>
  <si>
    <t xml:space="preserve">   A.7) LAVORI</t>
  </si>
  <si>
    <t>S.7) Sicurezza</t>
  </si>
  <si>
    <t xml:space="preserve">   S.7.1 – Oneri sicurezza</t>
  </si>
  <si>
    <t xml:space="preserve">   S.7.2 – Bonifica ordigni esplosivi</t>
  </si>
  <si>
    <t xml:space="preserve">   A) IMPORTO TOTALE DEI LAVORI A BASE D’APPALTO (A7+S7)</t>
  </si>
  <si>
    <t xml:space="preserve">   S) IMPORTO TOTALE SICUREZZA NON SOGGETTO A RIBASSO (S7)</t>
  </si>
  <si>
    <t xml:space="preserve">   B) SOMME A DISPOSIZIONE DELLA STAZIONE APPALTANTE PER:</t>
  </si>
  <si>
    <t xml:space="preserve">   B.1) Espropri e indennizzi</t>
  </si>
  <si>
    <t xml:space="preserve">  B.1.7 – Espropri ed indennizzi</t>
  </si>
  <si>
    <t xml:space="preserve">   B.2) Spese tecniche (comprese prove, campionamenti e indagini) - IVA e oneri previdenziali inclusi -</t>
  </si>
  <si>
    <t xml:space="preserve">  B.2.7 – Spese tecniche</t>
  </si>
  <si>
    <t xml:space="preserve">  B.2.0.3 – Servizio di verificatore art. 26 Dlgs 50/2016 LOTTO 1,2,7 – AQ OdS 9 ITS spa - DD 32 del 9/1/2019</t>
  </si>
  <si>
    <t>Cap 19371 imp 1574/20+IMP 1544/21</t>
  </si>
  <si>
    <t xml:space="preserve">  B.2.0.6 – Rilievo planialtimetrico di approfondimento LOTTO 1,2,7 – DD 1447 del 1/8/2019</t>
  </si>
  <si>
    <t>Cap 19371 imp 2483/19</t>
  </si>
  <si>
    <t xml:space="preserve">  B.2.0.7 – Servizio di verificatore art. 26 Dlgs 50/2016 LOTTO 1,2,7 - AQ OdS 16 ITS spa – DD 609 del 30/3/2020</t>
  </si>
  <si>
    <t>Cap 19371 imp 1543/21</t>
  </si>
  <si>
    <t xml:space="preserve">  B.2.0.10 – Progettazione e D.L. LOTTO 1,2,7 variante art 106 RTP capogruppo Enser  DD 1693 del 28/9/2020</t>
  </si>
  <si>
    <t>Cap 19821 imp 4/22</t>
  </si>
  <si>
    <t xml:space="preserve">  B.2.0.12 – Redaz. di tipi frazionamento e assist. a picconamento terreni LOTTO 1,2,7 - DD 336 del 16/2/2020</t>
  </si>
  <si>
    <t>B.3) Spostamento reti tecnologiche</t>
  </si>
  <si>
    <t xml:space="preserve">  B.3.7 – Spostamento reti tecnologiche</t>
  </si>
  <si>
    <t xml:space="preserve">  B.3.7.1 – Spostamento rete elettrica</t>
  </si>
  <si>
    <t xml:space="preserve">  B.3.7.2 – Spostamento rete gas</t>
  </si>
  <si>
    <t xml:space="preserve">  B.3.7.3 – Allocazione per reti non rilevate</t>
  </si>
  <si>
    <t xml:space="preserve">   B.4) Allacciamenti</t>
  </si>
  <si>
    <t xml:space="preserve">  B.4.7 – Allacciamenti</t>
  </si>
  <si>
    <t xml:space="preserve">   B.5) Incentivo per funzioni tecniche (art. 113 Dlgs 50/2016)</t>
  </si>
  <si>
    <t xml:space="preserve">  B.5.7 – Incentivo art. 113 D.Lgs 50/2016</t>
  </si>
  <si>
    <t xml:space="preserve">   B.6) Forniture accessorie</t>
  </si>
  <si>
    <t xml:space="preserve">  B.6.7 – Forniture accessorie</t>
  </si>
  <si>
    <t xml:space="preserve">   B.7) Imprevisti</t>
  </si>
  <si>
    <t xml:space="preserve">  B.7.7 – Imprevisti</t>
  </si>
  <si>
    <t xml:space="preserve">   B.8) Spese pubblicità</t>
  </si>
  <si>
    <t xml:space="preserve">  B.8.7 – Spese pubblicità</t>
  </si>
  <si>
    <t xml:space="preserve">   B.9) Tributi per il conferimento a discarica</t>
  </si>
  <si>
    <t xml:space="preserve">  B.9.7 – Tributi per il conferimento a discarica</t>
  </si>
  <si>
    <t xml:space="preserve">   B.10) Oneri istruttori (richieste di concessione demaniale, etc.)</t>
  </si>
  <si>
    <t xml:space="preserve">  B.10.7 – Oneri istruttori</t>
  </si>
  <si>
    <t xml:space="preserve">  B.10.7.1 – Oneri istruttori LOTTO 7 Enel interferenze DD 519 del 3/3/2021</t>
  </si>
  <si>
    <t>Cap 19371 imp 1500/21</t>
  </si>
  <si>
    <t xml:space="preserve">   B.11) Supervisione tecnico in materie naturalistiche</t>
  </si>
  <si>
    <t xml:space="preserve">  B.11.7 – Supervisione tecnica</t>
  </si>
  <si>
    <t>B.12)  IVA  10%/ sui lavori a base d’appalto</t>
  </si>
  <si>
    <t>B) TOTALE SOMME a DISPOSIZIONE dell’ AMMINISTRAZIONE</t>
  </si>
  <si>
    <t>TOTALE IMPORTO PROGETTO (A+B)</t>
  </si>
  <si>
    <t>CUP B11B17000250001</t>
  </si>
  <si>
    <t>CUP DERIVATO B81B17001020003</t>
  </si>
  <si>
    <t>atto sindaco  3/21</t>
  </si>
  <si>
    <t>patto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</si>
</sst>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 € &quot;* #,##0.00\ ;&quot;-€ &quot;* #,##0.00\ ;&quot; € &quot;* \-#\ ;@\ "/>
    <numFmt numFmtId="166" formatCode="#,##0.00"/>
    <numFmt numFmtId="167" formatCode="[$€-410]\ #,##0.00;[RED]\-[$€-410]\ #,##0.00"/>
  </numFmts>
  <fonts count="20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3" fillId="0" borderId="2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/>
    </xf>
    <xf numFmtId="164" fontId="14" fillId="0" borderId="4" xfId="0" applyFont="1" applyBorder="1" applyAlignment="1">
      <alignment/>
    </xf>
    <xf numFmtId="164" fontId="15" fillId="0" borderId="2" xfId="0" applyFont="1" applyFill="1" applyBorder="1" applyAlignment="1">
      <alignment vertical="center" wrapText="1"/>
    </xf>
    <xf numFmtId="165" fontId="16" fillId="0" borderId="3" xfId="0" applyNumberFormat="1" applyFont="1" applyBorder="1" applyAlignment="1">
      <alignment horizontal="left" vertical="center"/>
    </xf>
    <xf numFmtId="166" fontId="0" fillId="0" borderId="4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0" xfId="0" applyAlignment="1">
      <alignment vertical="center"/>
    </xf>
    <xf numFmtId="164" fontId="15" fillId="0" borderId="2" xfId="0" applyFont="1" applyFill="1" applyBorder="1" applyAlignment="1">
      <alignment horizontal="left" vertical="center" wrapText="1" indent="1"/>
    </xf>
    <xf numFmtId="164" fontId="17" fillId="9" borderId="2" xfId="0" applyFont="1" applyFill="1" applyBorder="1" applyAlignment="1">
      <alignment horizontal="left" vertical="center" wrapText="1"/>
    </xf>
    <xf numFmtId="165" fontId="18" fillId="9" borderId="2" xfId="0" applyNumberFormat="1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left" vertical="center" wrapText="1"/>
    </xf>
    <xf numFmtId="165" fontId="18" fillId="0" borderId="2" xfId="0" applyNumberFormat="1" applyFont="1" applyFill="1" applyBorder="1" applyAlignment="1">
      <alignment horizontal="left" vertical="center"/>
    </xf>
    <xf numFmtId="164" fontId="17" fillId="0" borderId="2" xfId="0" applyFont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left" vertical="center"/>
    </xf>
    <xf numFmtId="164" fontId="16" fillId="0" borderId="2" xfId="0" applyFont="1" applyFill="1" applyBorder="1" applyAlignment="1">
      <alignment horizontal="left" vertical="center" wrapText="1" indent="1"/>
    </xf>
    <xf numFmtId="165" fontId="19" fillId="0" borderId="2" xfId="0" applyNumberFormat="1" applyFont="1" applyFill="1" applyBorder="1" applyAlignment="1">
      <alignment horizontal="left" vertical="center"/>
    </xf>
    <xf numFmtId="164" fontId="16" fillId="0" borderId="2" xfId="0" applyFont="1" applyBorder="1" applyAlignment="1">
      <alignment horizontal="left" vertical="top" wrapText="1" indent="1"/>
    </xf>
    <xf numFmtId="165" fontId="16" fillId="0" borderId="2" xfId="0" applyNumberFormat="1" applyFont="1" applyFill="1" applyBorder="1" applyAlignment="1">
      <alignment horizontal="left"/>
    </xf>
    <xf numFmtId="164" fontId="17" fillId="9" borderId="2" xfId="0" applyFont="1" applyFill="1" applyBorder="1" applyAlignment="1">
      <alignment horizontal="left" vertical="center" wrapText="1" indent="1"/>
    </xf>
    <xf numFmtId="165" fontId="17" fillId="9" borderId="2" xfId="0" applyNumberFormat="1" applyFont="1" applyFill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164" fontId="17" fillId="0" borderId="4" xfId="0" applyFont="1" applyFill="1" applyBorder="1" applyAlignment="1">
      <alignment horizontal="left" vertical="center" wrapText="1" indent="1"/>
    </xf>
    <xf numFmtId="165" fontId="17" fillId="0" borderId="4" xfId="0" applyNumberFormat="1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center" wrapText="1" indent="1"/>
    </xf>
    <xf numFmtId="167" fontId="14" fillId="0" borderId="0" xfId="0" applyNumberFormat="1" applyFont="1" applyFill="1" applyAlignment="1">
      <alignment horizontal="left" vertical="center"/>
    </xf>
    <xf numFmtId="164" fontId="14" fillId="0" borderId="0" xfId="0" applyFont="1" applyAlignment="1">
      <alignment/>
    </xf>
    <xf numFmtId="164" fontId="18" fillId="0" borderId="0" xfId="0" applyFont="1" applyAlignment="1">
      <alignment horizontal="lef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158466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95" zoomScaleNormal="95" workbookViewId="0" topLeftCell="A4">
      <selection activeCell="E41" sqref="E41"/>
    </sheetView>
  </sheetViews>
  <sheetFormatPr defaultColWidth="9.140625" defaultRowHeight="14.25" customHeight="1"/>
  <cols>
    <col min="1" max="1" width="111.421875" style="0" customWidth="1"/>
    <col min="2" max="2" width="17.421875" style="1" customWidth="1"/>
    <col min="3" max="3" width="33.8515625" style="0" customWidth="1"/>
    <col min="4" max="5" width="12.8515625" style="0" customWidth="1"/>
    <col min="6" max="6" width="15.140625" style="0" customWidth="1"/>
    <col min="7" max="9" width="8.57421875" style="0" customWidth="1"/>
    <col min="10" max="10" width="12.7109375" style="0" customWidth="1"/>
    <col min="11" max="16384" width="8.57421875" style="0" customWidth="1"/>
  </cols>
  <sheetData>
    <row r="1" spans="1:2" ht="20.25" customHeight="1">
      <c r="A1" s="2" t="s">
        <v>0</v>
      </c>
      <c r="B1" s="2"/>
    </row>
    <row r="2" spans="1:6" ht="50.25" customHeight="1">
      <c r="A2" s="3" t="s">
        <v>1</v>
      </c>
      <c r="B2" s="3" t="s">
        <v>2</v>
      </c>
      <c r="C2" s="4" t="s">
        <v>3</v>
      </c>
      <c r="D2" s="5" t="s">
        <v>4</v>
      </c>
      <c r="E2" s="5">
        <v>2021</v>
      </c>
      <c r="F2" s="5">
        <v>2022</v>
      </c>
    </row>
    <row r="3" spans="1:6" s="10" customFormat="1" ht="15" customHeight="1">
      <c r="A3" s="6" t="s">
        <v>5</v>
      </c>
      <c r="B3" s="7">
        <v>1581240.2</v>
      </c>
      <c r="C3" s="4"/>
      <c r="D3" s="8"/>
      <c r="E3" s="9"/>
      <c r="F3" s="9"/>
    </row>
    <row r="4" spans="1:6" s="10" customFormat="1" ht="12.75" customHeight="1">
      <c r="A4" s="11" t="s">
        <v>6</v>
      </c>
      <c r="B4" s="7"/>
      <c r="C4" s="4"/>
      <c r="D4" s="8"/>
      <c r="E4" s="8"/>
      <c r="F4" s="8"/>
    </row>
    <row r="5" spans="1:6" s="10" customFormat="1" ht="15" customHeight="1">
      <c r="A5" s="11" t="s">
        <v>7</v>
      </c>
      <c r="B5" s="7">
        <v>103721.97</v>
      </c>
      <c r="C5" s="4"/>
      <c r="D5" s="8"/>
      <c r="E5" s="8"/>
      <c r="F5" s="8"/>
    </row>
    <row r="6" spans="1:6" s="10" customFormat="1" ht="15" customHeight="1">
      <c r="A6" s="11" t="s">
        <v>8</v>
      </c>
      <c r="B6" s="7"/>
      <c r="C6" s="4"/>
      <c r="D6" s="8"/>
      <c r="E6" s="8"/>
      <c r="F6" s="8"/>
    </row>
    <row r="7" spans="1:6" s="10" customFormat="1" ht="26.25" customHeight="1">
      <c r="A7" s="12" t="s">
        <v>9</v>
      </c>
      <c r="B7" s="13">
        <f>SUM(B3:B5)</f>
        <v>1684962.17</v>
      </c>
      <c r="C7" s="4"/>
      <c r="D7" s="8"/>
      <c r="E7" s="8">
        <f>B7-F7</f>
        <v>1141761.5</v>
      </c>
      <c r="F7" s="8">
        <v>543200.67</v>
      </c>
    </row>
    <row r="8" spans="1:6" s="10" customFormat="1" ht="18.75" customHeight="1">
      <c r="A8" s="14" t="s">
        <v>10</v>
      </c>
      <c r="B8" s="15">
        <f>B5</f>
        <v>103721.97</v>
      </c>
      <c r="C8" s="4"/>
      <c r="D8" s="8"/>
      <c r="E8" s="8"/>
      <c r="F8" s="8"/>
    </row>
    <row r="9" spans="1:6" s="10" customFormat="1" ht="15.75" customHeight="1">
      <c r="A9" s="16" t="s">
        <v>11</v>
      </c>
      <c r="B9" s="15"/>
      <c r="C9" s="4"/>
      <c r="D9" s="8"/>
      <c r="E9" s="8"/>
      <c r="F9" s="8"/>
    </row>
    <row r="10" spans="1:6" s="10" customFormat="1" ht="15.75" customHeight="1">
      <c r="A10" s="6" t="s">
        <v>12</v>
      </c>
      <c r="B10" s="15"/>
      <c r="C10" s="4"/>
      <c r="D10" s="8"/>
      <c r="E10" s="8"/>
      <c r="F10" s="8"/>
    </row>
    <row r="11" spans="1:6" s="10" customFormat="1" ht="15.75" customHeight="1">
      <c r="A11" s="11" t="s">
        <v>13</v>
      </c>
      <c r="B11" s="17">
        <v>282186.08</v>
      </c>
      <c r="C11" s="4"/>
      <c r="D11" s="8"/>
      <c r="E11" s="17">
        <v>282186.08</v>
      </c>
      <c r="F11" s="8"/>
    </row>
    <row r="12" spans="1:6" s="10" customFormat="1" ht="14.25" customHeight="1">
      <c r="A12" s="6" t="s">
        <v>14</v>
      </c>
      <c r="B12" s="15"/>
      <c r="C12" s="4"/>
      <c r="D12" s="8"/>
      <c r="E12" s="8"/>
      <c r="F12" s="8"/>
    </row>
    <row r="13" spans="1:6" s="10" customFormat="1" ht="15.75" customHeight="1">
      <c r="A13" s="11" t="s">
        <v>15</v>
      </c>
      <c r="B13" s="17">
        <v>15139.41</v>
      </c>
      <c r="C13" s="4"/>
      <c r="D13" s="8"/>
      <c r="E13" s="17">
        <v>15139.41</v>
      </c>
      <c r="F13" s="8"/>
    </row>
    <row r="14" spans="1:6" s="10" customFormat="1" ht="14.25" customHeight="1">
      <c r="A14" s="18" t="s">
        <v>16</v>
      </c>
      <c r="B14" s="19">
        <v>29830.83</v>
      </c>
      <c r="C14" s="4" t="s">
        <v>17</v>
      </c>
      <c r="D14" s="8">
        <v>23916.45</v>
      </c>
      <c r="E14" s="8">
        <f>B14-D14</f>
        <v>5914.380000000001</v>
      </c>
      <c r="F14" s="8"/>
    </row>
    <row r="15" spans="1:6" s="10" customFormat="1" ht="16.5" customHeight="1">
      <c r="A15" s="18" t="s">
        <v>18</v>
      </c>
      <c r="B15" s="19">
        <v>12688</v>
      </c>
      <c r="C15" s="4" t="s">
        <v>19</v>
      </c>
      <c r="D15" s="8">
        <v>12688</v>
      </c>
      <c r="E15" s="8"/>
      <c r="F15" s="8"/>
    </row>
    <row r="16" spans="1:6" s="10" customFormat="1" ht="14.25" customHeight="1">
      <c r="A16" s="18" t="s">
        <v>20</v>
      </c>
      <c r="B16" s="19">
        <v>18639.32</v>
      </c>
      <c r="C16" s="4" t="s">
        <v>21</v>
      </c>
      <c r="D16" s="8"/>
      <c r="E16" s="8">
        <v>18639.32</v>
      </c>
      <c r="F16" s="8"/>
    </row>
    <row r="17" spans="1:6" s="10" customFormat="1" ht="14.25" customHeight="1">
      <c r="A17" s="18" t="s">
        <v>22</v>
      </c>
      <c r="B17" s="19">
        <v>157570.9</v>
      </c>
      <c r="C17" s="4" t="s">
        <v>23</v>
      </c>
      <c r="D17" s="8"/>
      <c r="E17" s="8"/>
      <c r="F17" s="8">
        <v>157570.9</v>
      </c>
    </row>
    <row r="18" spans="1:6" s="10" customFormat="1" ht="14.25" customHeight="1">
      <c r="A18" s="18" t="s">
        <v>24</v>
      </c>
      <c r="B18" s="19">
        <v>12810</v>
      </c>
      <c r="C18" s="4" t="s">
        <v>19</v>
      </c>
      <c r="D18" s="8">
        <v>12810</v>
      </c>
      <c r="E18" s="8"/>
      <c r="F18" s="8"/>
    </row>
    <row r="19" spans="1:6" s="10" customFormat="1" ht="15.75" customHeight="1">
      <c r="A19" s="11" t="s">
        <v>25</v>
      </c>
      <c r="B19" s="15"/>
      <c r="C19" s="4"/>
      <c r="D19" s="8"/>
      <c r="E19" s="8"/>
      <c r="F19" s="8"/>
    </row>
    <row r="20" spans="1:6" s="10" customFormat="1" ht="15.75" customHeight="1">
      <c r="A20" s="11" t="s">
        <v>26</v>
      </c>
      <c r="B20" s="17"/>
      <c r="C20" s="4"/>
      <c r="D20" s="8"/>
      <c r="E20" s="8"/>
      <c r="F20" s="8"/>
    </row>
    <row r="21" spans="1:6" s="10" customFormat="1" ht="15.75" customHeight="1">
      <c r="A21" s="11" t="s">
        <v>27</v>
      </c>
      <c r="B21" s="17">
        <v>10091.5</v>
      </c>
      <c r="C21" s="4"/>
      <c r="D21" s="8"/>
      <c r="E21" s="17">
        <v>10091.5</v>
      </c>
      <c r="F21" s="8"/>
    </row>
    <row r="22" spans="1:6" s="10" customFormat="1" ht="15.75" customHeight="1">
      <c r="A22" s="11" t="s">
        <v>28</v>
      </c>
      <c r="B22" s="17">
        <v>1741.55</v>
      </c>
      <c r="C22" s="4"/>
      <c r="D22" s="8"/>
      <c r="E22" s="17">
        <v>1741.55</v>
      </c>
      <c r="F22" s="8"/>
    </row>
    <row r="23" spans="1:6" s="10" customFormat="1" ht="15.75" customHeight="1">
      <c r="A23" s="11" t="s">
        <v>29</v>
      </c>
      <c r="B23" s="17">
        <v>30000</v>
      </c>
      <c r="C23" s="4"/>
      <c r="D23" s="8"/>
      <c r="E23" s="17">
        <v>30000</v>
      </c>
      <c r="F23" s="8"/>
    </row>
    <row r="24" spans="1:6" s="10" customFormat="1" ht="15.75" customHeight="1">
      <c r="A24" s="6" t="s">
        <v>30</v>
      </c>
      <c r="B24" s="17"/>
      <c r="C24" s="4"/>
      <c r="D24" s="8"/>
      <c r="E24" s="8"/>
      <c r="F24" s="8"/>
    </row>
    <row r="25" spans="1:6" s="10" customFormat="1" ht="15.75" customHeight="1">
      <c r="A25" s="11" t="s">
        <v>31</v>
      </c>
      <c r="B25" s="17">
        <v>4208.33</v>
      </c>
      <c r="C25" s="4"/>
      <c r="D25" s="8"/>
      <c r="E25" s="17">
        <v>4208.33</v>
      </c>
      <c r="F25" s="8"/>
    </row>
    <row r="26" spans="1:6" s="10" customFormat="1" ht="15.75" customHeight="1">
      <c r="A26" s="6" t="s">
        <v>32</v>
      </c>
      <c r="B26" s="17"/>
      <c r="C26" s="4"/>
      <c r="D26" s="8"/>
      <c r="E26" s="8"/>
      <c r="F26" s="8"/>
    </row>
    <row r="27" spans="1:6" s="10" customFormat="1" ht="15.75" customHeight="1">
      <c r="A27" s="11" t="s">
        <v>33</v>
      </c>
      <c r="B27" s="17">
        <v>33699.24</v>
      </c>
      <c r="C27" s="4"/>
      <c r="D27" s="8"/>
      <c r="E27" s="17">
        <v>33699.24</v>
      </c>
      <c r="F27" s="8"/>
    </row>
    <row r="28" spans="1:6" s="10" customFormat="1" ht="15.75" customHeight="1">
      <c r="A28" s="6" t="s">
        <v>34</v>
      </c>
      <c r="B28" s="17"/>
      <c r="C28" s="4"/>
      <c r="D28" s="8"/>
      <c r="E28" s="8"/>
      <c r="F28" s="8"/>
    </row>
    <row r="29" spans="1:6" s="10" customFormat="1" ht="15.75" customHeight="1">
      <c r="A29" s="11" t="s">
        <v>35</v>
      </c>
      <c r="B29" s="17">
        <v>0</v>
      </c>
      <c r="C29" s="4"/>
      <c r="D29" s="8"/>
      <c r="E29" s="8"/>
      <c r="F29" s="8"/>
    </row>
    <row r="30" spans="1:6" s="10" customFormat="1" ht="15.75" customHeight="1">
      <c r="A30" s="6" t="s">
        <v>36</v>
      </c>
      <c r="B30" s="17"/>
      <c r="C30" s="4"/>
      <c r="D30" s="8"/>
      <c r="E30" s="8"/>
      <c r="F30" s="8"/>
    </row>
    <row r="31" spans="1:6" s="10" customFormat="1" ht="15.75" customHeight="1">
      <c r="A31" s="11" t="s">
        <v>37</v>
      </c>
      <c r="B31" s="17">
        <v>42083.25</v>
      </c>
      <c r="C31" s="4"/>
      <c r="D31" s="8"/>
      <c r="E31" s="17">
        <v>42083.25</v>
      </c>
      <c r="F31" s="8"/>
    </row>
    <row r="32" spans="1:6" s="10" customFormat="1" ht="15.75" customHeight="1">
      <c r="A32" s="6" t="s">
        <v>38</v>
      </c>
      <c r="B32" s="17"/>
      <c r="C32" s="4"/>
      <c r="D32" s="8"/>
      <c r="E32" s="8"/>
      <c r="F32" s="8"/>
    </row>
    <row r="33" spans="1:6" s="10" customFormat="1" ht="15.75" customHeight="1">
      <c r="A33" s="11" t="s">
        <v>39</v>
      </c>
      <c r="B33" s="17">
        <v>0</v>
      </c>
      <c r="C33" s="4"/>
      <c r="D33" s="8"/>
      <c r="E33" s="8"/>
      <c r="F33" s="8"/>
    </row>
    <row r="34" spans="1:6" s="10" customFormat="1" ht="15.75" customHeight="1">
      <c r="A34" s="6" t="s">
        <v>40</v>
      </c>
      <c r="B34" s="17"/>
      <c r="C34" s="4"/>
      <c r="D34" s="8"/>
      <c r="E34" s="8"/>
      <c r="F34" s="8"/>
    </row>
    <row r="35" spans="1:6" s="10" customFormat="1" ht="15.75" customHeight="1">
      <c r="A35" s="11" t="s">
        <v>41</v>
      </c>
      <c r="B35" s="17">
        <v>53352.17</v>
      </c>
      <c r="C35" s="4"/>
      <c r="D35" s="8"/>
      <c r="E35" s="17">
        <v>53352.17</v>
      </c>
      <c r="F35" s="8"/>
    </row>
    <row r="36" spans="1:6" s="10" customFormat="1" ht="15.75" customHeight="1">
      <c r="A36" s="6" t="s">
        <v>42</v>
      </c>
      <c r="B36" s="17"/>
      <c r="C36" s="4"/>
      <c r="D36" s="8"/>
      <c r="E36" s="8"/>
      <c r="F36" s="8"/>
    </row>
    <row r="37" spans="1:6" s="10" customFormat="1" ht="15.75" customHeight="1">
      <c r="A37" s="11" t="s">
        <v>43</v>
      </c>
      <c r="B37" s="17">
        <v>253</v>
      </c>
      <c r="C37" s="4"/>
      <c r="D37" s="8"/>
      <c r="E37" s="17">
        <v>253</v>
      </c>
      <c r="F37" s="8"/>
    </row>
    <row r="38" spans="1:6" s="10" customFormat="1" ht="15.75" customHeight="1">
      <c r="A38" s="18" t="s">
        <v>44</v>
      </c>
      <c r="B38" s="19">
        <v>122</v>
      </c>
      <c r="C38" s="4" t="s">
        <v>45</v>
      </c>
      <c r="D38" s="8"/>
      <c r="E38" s="8">
        <v>122</v>
      </c>
      <c r="F38" s="8"/>
    </row>
    <row r="39" spans="1:6" s="10" customFormat="1" ht="15.75" customHeight="1">
      <c r="A39" s="6" t="s">
        <v>46</v>
      </c>
      <c r="B39" s="17"/>
      <c r="C39" s="4"/>
      <c r="D39" s="8"/>
      <c r="E39" s="8"/>
      <c r="F39" s="8"/>
    </row>
    <row r="40" spans="1:6" s="10" customFormat="1" ht="15.75" customHeight="1">
      <c r="A40" s="11" t="s">
        <v>47</v>
      </c>
      <c r="B40" s="17">
        <v>1216.42</v>
      </c>
      <c r="C40" s="4"/>
      <c r="D40" s="8"/>
      <c r="E40" s="17">
        <v>1216.42</v>
      </c>
      <c r="F40" s="8"/>
    </row>
    <row r="41" spans="1:6" ht="15" customHeight="1">
      <c r="A41" s="20" t="s">
        <v>48</v>
      </c>
      <c r="B41" s="21">
        <f>B7*0.1</f>
        <v>168496.217</v>
      </c>
      <c r="C41" s="4"/>
      <c r="D41" s="8"/>
      <c r="E41" s="8">
        <f>B41-F41</f>
        <v>114176.147</v>
      </c>
      <c r="F41" s="8">
        <v>54320.07</v>
      </c>
    </row>
    <row r="42" spans="1:10" ht="24.75" customHeight="1">
      <c r="A42" s="22" t="s">
        <v>49</v>
      </c>
      <c r="B42" s="23">
        <f>SUM(B9:B41)</f>
        <v>874128.217</v>
      </c>
      <c r="C42" s="4"/>
      <c r="D42" s="24">
        <f>SUM(D3:D41)</f>
        <v>49414.45</v>
      </c>
      <c r="E42" s="24">
        <f>SUM(E3:E41)</f>
        <v>1754584.297</v>
      </c>
      <c r="F42" s="24">
        <f>SUM(F3:F41)</f>
        <v>755091.64</v>
      </c>
      <c r="J42" s="25">
        <f>D42+E42+F42</f>
        <v>2559090.387</v>
      </c>
    </row>
    <row r="43" spans="1:10" ht="24" customHeight="1">
      <c r="A43" s="26" t="s">
        <v>50</v>
      </c>
      <c r="B43" s="27">
        <f>B7+B42</f>
        <v>2559090.387</v>
      </c>
      <c r="D43" s="25"/>
      <c r="E43" s="25"/>
      <c r="F43" s="25"/>
      <c r="J43" s="25"/>
    </row>
    <row r="44" spans="1:6" s="30" customFormat="1" ht="14.25" customHeight="1">
      <c r="A44" s="28"/>
      <c r="B44" s="29"/>
      <c r="C44"/>
      <c r="D44" s="25"/>
      <c r="E44" s="25"/>
      <c r="F44" s="25"/>
    </row>
    <row r="45" spans="1:6" ht="14.25" customHeight="1">
      <c r="A45" s="31"/>
      <c r="B45" s="25">
        <v>2559090.39</v>
      </c>
      <c r="D45" s="25">
        <f>B43-D42-E42-F42</f>
        <v>0</v>
      </c>
      <c r="E45" s="25">
        <f>E42-E38-E16-E14</f>
        <v>1729908.597</v>
      </c>
      <c r="F45" s="25"/>
    </row>
    <row r="46" spans="1:6" ht="14.25" customHeight="1">
      <c r="A46" s="31"/>
      <c r="D46" s="25"/>
      <c r="E46" s="25"/>
      <c r="F46" s="25"/>
    </row>
    <row r="47" spans="2:6" ht="14.25" customHeight="1">
      <c r="B47" s="25">
        <f>B43-B45</f>
        <v>-0.003000000026077032</v>
      </c>
      <c r="D47" s="25"/>
      <c r="E47" s="25"/>
      <c r="F47" s="25"/>
    </row>
    <row r="48" spans="1:7" ht="14.25" customHeight="1">
      <c r="A48" t="s">
        <v>51</v>
      </c>
      <c r="D48" s="25"/>
      <c r="E48" s="25"/>
      <c r="F48" s="25"/>
      <c r="G48">
        <f>D42+E38+E16+E14</f>
        <v>74090.15</v>
      </c>
    </row>
    <row r="49" spans="1:6" ht="14.25" customHeight="1">
      <c r="A49" t="s">
        <v>52</v>
      </c>
      <c r="D49" s="25"/>
      <c r="E49" s="25"/>
      <c r="F49" s="25"/>
    </row>
    <row r="50" spans="4:6" ht="14.25" customHeight="1">
      <c r="D50" s="25"/>
      <c r="E50" s="25"/>
      <c r="F50" s="25"/>
    </row>
    <row r="51" spans="1:6" ht="14.25" customHeight="1">
      <c r="A51" t="s">
        <v>53</v>
      </c>
      <c r="B51" s="25">
        <v>2559090.39</v>
      </c>
      <c r="D51" s="25"/>
      <c r="E51" s="25"/>
      <c r="F51" s="25"/>
    </row>
    <row r="52" spans="4:6" ht="14.25" customHeight="1">
      <c r="D52" s="25"/>
      <c r="E52" s="25"/>
      <c r="F52" s="25"/>
    </row>
    <row r="55" spans="1:3" ht="14.25" customHeight="1">
      <c r="A55" t="s">
        <v>54</v>
      </c>
      <c r="B55" s="1">
        <v>2021</v>
      </c>
      <c r="C55">
        <v>2022</v>
      </c>
    </row>
    <row r="56" spans="2:5" ht="14.25" customHeight="1">
      <c r="B56" s="25">
        <v>1729908.6</v>
      </c>
      <c r="C56" s="25">
        <v>597520.74</v>
      </c>
      <c r="E56">
        <f>B56+C56</f>
        <v>2327429.34</v>
      </c>
    </row>
    <row r="57" spans="2:3" ht="14.25" customHeight="1">
      <c r="B57" s="25"/>
      <c r="C57" s="25"/>
    </row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B1"/>
    <mergeCell ref="B5:B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2020-12-15T08:25:28Z</cp:lastPrinted>
  <dcterms:created xsi:type="dcterms:W3CDTF">1996-11-05T10:16:36Z</dcterms:created>
  <dcterms:modified xsi:type="dcterms:W3CDTF">2021-04-01T11:09:40Z</dcterms:modified>
  <cp:category/>
  <cp:version/>
  <cp:contentType/>
  <cp:contentStatus/>
  <cp:revision>114</cp:revision>
</cp:coreProperties>
</file>